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/>
  </bookViews>
  <sheets>
    <sheet name="2009" sheetId="1" r:id="rId1"/>
    <sheet name="2008" sheetId="2" r:id="rId2"/>
    <sheet name="2007" sheetId="3" r:id="rId3"/>
    <sheet name="2006" sheetId="4" r:id="rId4"/>
    <sheet name="2005" sheetId="5" r:id="rId5"/>
    <sheet name="2004" sheetId="8" r:id="rId6"/>
  </sheets>
  <definedNames>
    <definedName name="_xlnm.Print_Area" localSheetId="3">'2006'!$A$1:$AE$64</definedName>
  </definedNames>
  <calcPr calcId="124519"/>
</workbook>
</file>

<file path=xl/calcChain.xml><?xml version="1.0" encoding="utf-8"?>
<calcChain xmlns="http://schemas.openxmlformats.org/spreadsheetml/2006/main">
  <c r="H42" i="1"/>
  <c r="AA44"/>
  <c r="AC42"/>
  <c r="Z43"/>
  <c r="Q42"/>
  <c r="R42"/>
  <c r="S42"/>
  <c r="T42"/>
  <c r="U42"/>
  <c r="V42"/>
  <c r="P42"/>
  <c r="L43"/>
  <c r="M43"/>
  <c r="N43"/>
  <c r="K43"/>
  <c r="N44" s="1"/>
  <c r="I43"/>
  <c r="J44"/>
  <c r="F43"/>
  <c r="AE43" s="1"/>
  <c r="E42"/>
  <c r="AE37" i="2"/>
  <c r="V41"/>
  <c r="V40"/>
  <c r="AD38"/>
  <c r="AE38" s="1"/>
  <c r="AE39" s="1"/>
  <c r="Z38"/>
  <c r="V39"/>
  <c r="Q37"/>
  <c r="R37"/>
  <c r="S37"/>
  <c r="T37"/>
  <c r="U37"/>
  <c r="V37"/>
  <c r="P37"/>
  <c r="N39"/>
  <c r="L38"/>
  <c r="M38"/>
  <c r="N38"/>
  <c r="K38"/>
  <c r="J39"/>
  <c r="I38"/>
  <c r="H37"/>
  <c r="G39"/>
  <c r="F38"/>
  <c r="E37"/>
  <c r="AE31" i="3"/>
  <c r="AE30"/>
  <c r="V34"/>
  <c r="V33"/>
  <c r="AD31"/>
  <c r="Z31"/>
  <c r="V32"/>
  <c r="V30"/>
  <c r="T30"/>
  <c r="R30"/>
  <c r="L31"/>
  <c r="M31"/>
  <c r="N31"/>
  <c r="K31"/>
  <c r="J32"/>
  <c r="I31"/>
  <c r="H30"/>
  <c r="G32"/>
  <c r="F31"/>
  <c r="E30"/>
  <c r="AE61" i="4"/>
  <c r="AE60"/>
  <c r="V64"/>
  <c r="V63"/>
  <c r="Z62"/>
  <c r="V62"/>
  <c r="N62"/>
  <c r="J62"/>
  <c r="G62"/>
  <c r="AD61"/>
  <c r="Z61"/>
  <c r="Y60"/>
  <c r="Q60"/>
  <c r="R60"/>
  <c r="S60"/>
  <c r="T60"/>
  <c r="U60"/>
  <c r="V60"/>
  <c r="P60"/>
  <c r="L61"/>
  <c r="M61"/>
  <c r="N61"/>
  <c r="K61"/>
  <c r="I61"/>
  <c r="H60"/>
  <c r="F61"/>
  <c r="E60"/>
  <c r="V45" i="8"/>
  <c r="Z58" i="5"/>
  <c r="AD58"/>
  <c r="AE58" s="1"/>
  <c r="V61"/>
  <c r="V60"/>
  <c r="Y57"/>
  <c r="AE57" s="1"/>
  <c r="V59"/>
  <c r="Q57"/>
  <c r="R57"/>
  <c r="S57"/>
  <c r="T57"/>
  <c r="U57"/>
  <c r="V57"/>
  <c r="P57"/>
  <c r="N59"/>
  <c r="L58"/>
  <c r="M58"/>
  <c r="N58"/>
  <c r="K58"/>
  <c r="J59"/>
  <c r="I58"/>
  <c r="H57"/>
  <c r="G59"/>
  <c r="F58"/>
  <c r="E57"/>
  <c r="AD42" i="8"/>
  <c r="Q41"/>
  <c r="R41"/>
  <c r="S41"/>
  <c r="T41"/>
  <c r="U41"/>
  <c r="V41"/>
  <c r="P41"/>
  <c r="V43" s="1"/>
  <c r="L42"/>
  <c r="M42"/>
  <c r="N42"/>
  <c r="K42"/>
  <c r="N43" s="1"/>
  <c r="V44" s="1"/>
  <c r="I42"/>
  <c r="H41"/>
  <c r="J43" s="1"/>
  <c r="F42"/>
  <c r="AE42" s="1"/>
  <c r="E41"/>
  <c r="AE41" s="1"/>
  <c r="AE43" s="1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G5"/>
  <c r="G6" s="1"/>
  <c r="G8" s="1"/>
  <c r="G9" s="1"/>
  <c r="G10" s="1"/>
  <c r="G11" s="1"/>
  <c r="G13" s="1"/>
  <c r="G14" s="1"/>
  <c r="G15" s="1"/>
  <c r="G16" s="1"/>
  <c r="G18" s="1"/>
  <c r="G20" s="1"/>
  <c r="G21" s="1"/>
  <c r="G22" s="1"/>
  <c r="G24" s="1"/>
  <c r="G31" s="1"/>
  <c r="G32" s="1"/>
  <c r="G33" s="1"/>
  <c r="G39" s="1"/>
  <c r="J5" i="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G5"/>
  <c r="G6" s="1"/>
  <c r="G7" s="1"/>
  <c r="G8" s="1"/>
  <c r="G9" s="1"/>
  <c r="G11" s="1"/>
  <c r="G12" s="1"/>
  <c r="G15" s="1"/>
  <c r="G16" s="1"/>
  <c r="G19" s="1"/>
  <c r="G21" s="1"/>
  <c r="G22" s="1"/>
  <c r="G23" s="1"/>
  <c r="G24" s="1"/>
  <c r="G25" s="1"/>
  <c r="G28" s="1"/>
  <c r="G29" s="1"/>
  <c r="G30" s="1"/>
  <c r="G31" s="1"/>
  <c r="G37" s="1"/>
  <c r="G38" s="1"/>
  <c r="G39" s="1"/>
  <c r="G43" s="1"/>
  <c r="G44" s="1"/>
  <c r="G55" s="1"/>
  <c r="J5" i="4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G5"/>
  <c r="G6" s="1"/>
  <c r="G7" s="1"/>
  <c r="G12" s="1"/>
  <c r="G15" s="1"/>
  <c r="G17" s="1"/>
  <c r="G18" s="1"/>
  <c r="G20" s="1"/>
  <c r="G21" s="1"/>
  <c r="G22" s="1"/>
  <c r="G23" s="1"/>
  <c r="G25" s="1"/>
  <c r="G26" s="1"/>
  <c r="G28" s="1"/>
  <c r="G29" s="1"/>
  <c r="G30" s="1"/>
  <c r="G32" s="1"/>
  <c r="G33" s="1"/>
  <c r="G35" s="1"/>
  <c r="G37" s="1"/>
  <c r="G38" s="1"/>
  <c r="G47" s="1"/>
  <c r="G50" s="1"/>
  <c r="G51" s="1"/>
  <c r="G52" s="1"/>
  <c r="G53" s="1"/>
  <c r="G54" s="1"/>
  <c r="G55" s="1"/>
  <c r="G57" s="1"/>
  <c r="J5" i="3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9" s="1"/>
  <c r="J5" i="2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G5"/>
  <c r="G6" s="1"/>
  <c r="G7" s="1"/>
  <c r="G8" s="1"/>
  <c r="G9" s="1"/>
  <c r="G10" s="1"/>
  <c r="G11" s="1"/>
  <c r="G13" s="1"/>
  <c r="G14" s="1"/>
  <c r="G15" s="1"/>
  <c r="G16" s="1"/>
  <c r="G17" s="1"/>
  <c r="G18" s="1"/>
  <c r="G20" s="1"/>
  <c r="G21" s="1"/>
  <c r="G22" s="1"/>
  <c r="G24" s="1"/>
  <c r="G25" s="1"/>
  <c r="G26" s="1"/>
  <c r="G28" s="1"/>
  <c r="G29" s="1"/>
  <c r="G33" s="1"/>
  <c r="G34" s="1"/>
  <c r="G35" s="1"/>
  <c r="G36" s="1"/>
  <c r="J5" i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G4"/>
  <c r="G5" s="1"/>
  <c r="G7" s="1"/>
  <c r="G8" s="1"/>
  <c r="G9" s="1"/>
  <c r="G10" s="1"/>
  <c r="G11" s="1"/>
  <c r="G14" s="1"/>
  <c r="G15" s="1"/>
  <c r="G16" s="1"/>
  <c r="G17" s="1"/>
  <c r="G19" s="1"/>
  <c r="G20" s="1"/>
  <c r="G22" s="1"/>
  <c r="G23" s="1"/>
  <c r="G26" s="1"/>
  <c r="G27" s="1"/>
  <c r="G28" s="1"/>
  <c r="G29" s="1"/>
  <c r="G31" s="1"/>
  <c r="G33" s="1"/>
  <c r="G34" s="1"/>
  <c r="G36" s="1"/>
  <c r="G37" s="1"/>
  <c r="AE42" l="1"/>
  <c r="AE44"/>
  <c r="V44"/>
  <c r="G44"/>
  <c r="N32" i="3"/>
  <c r="AE59" i="5"/>
  <c r="G43" i="8"/>
</calcChain>
</file>

<file path=xl/sharedStrings.xml><?xml version="1.0" encoding="utf-8"?>
<sst xmlns="http://schemas.openxmlformats.org/spreadsheetml/2006/main" count="1185" uniqueCount="216">
  <si>
    <t>s.sz</t>
  </si>
  <si>
    <t>kelet</t>
  </si>
  <si>
    <t>biz.sz.</t>
  </si>
  <si>
    <t>szöveg</t>
  </si>
  <si>
    <t>bevétel</t>
  </si>
  <si>
    <t>kiadás</t>
  </si>
  <si>
    <t>egyenleg</t>
  </si>
  <si>
    <t>bankszámla</t>
  </si>
  <si>
    <t>pénztár</t>
  </si>
  <si>
    <t>bevételek</t>
  </si>
  <si>
    <t>árbevét</t>
  </si>
  <si>
    <t>egyéb</t>
  </si>
  <si>
    <t>áfa</t>
  </si>
  <si>
    <t>növ.</t>
  </si>
  <si>
    <t>csökk.</t>
  </si>
  <si>
    <t>követelés</t>
  </si>
  <si>
    <t>kötelezettség</t>
  </si>
  <si>
    <t>pénz-i eredmény</t>
  </si>
  <si>
    <t>tőke</t>
  </si>
  <si>
    <t>költségek,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</si>
  <si>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</si>
  <si>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</si>
  <si>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</si>
  <si>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</si>
  <si>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</si>
  <si>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</si>
  <si>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</si>
  <si>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</si>
  <si>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</si>
  <si>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</si>
  <si>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</si>
  <si>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</si>
  <si>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</si>
  <si>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</si>
  <si>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</si>
  <si>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</si>
  <si>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csomagdíj</t>
  </si>
  <si>
    <t>kamat</t>
  </si>
  <si>
    <t>pénztári jutalék</t>
  </si>
  <si>
    <t>szja 1%-a, 2008</t>
  </si>
  <si>
    <t>egyház ifj.tábor</t>
  </si>
  <si>
    <t>Dorcas,Kárpalja</t>
  </si>
  <si>
    <t>átutalás díja</t>
  </si>
  <si>
    <t>kp.felvét</t>
  </si>
  <si>
    <t>P/1</t>
  </si>
  <si>
    <t>posta-levél</t>
  </si>
  <si>
    <t>bank</t>
  </si>
  <si>
    <t>posta</t>
  </si>
  <si>
    <t>P/2</t>
  </si>
  <si>
    <t>Lidl, 3db hálózsák</t>
  </si>
  <si>
    <t>Lidl, étel,ital, mosószer</t>
  </si>
  <si>
    <t>repi</t>
  </si>
  <si>
    <t>Helmax, szg pentium4</t>
  </si>
  <si>
    <t>P/3</t>
  </si>
  <si>
    <t>P/4</t>
  </si>
  <si>
    <t>P/5</t>
  </si>
  <si>
    <t>P/6</t>
  </si>
  <si>
    <t>Aldi, kreatív barkács k.</t>
  </si>
  <si>
    <t>P/7</t>
  </si>
  <si>
    <t>Lidl, billentyűzet</t>
  </si>
  <si>
    <t>P/8</t>
  </si>
  <si>
    <t>P/9</t>
  </si>
  <si>
    <t>Lidl, ceruzák, tollak</t>
  </si>
  <si>
    <t>P/10</t>
  </si>
  <si>
    <t>Szalayné, könyvek</t>
  </si>
  <si>
    <t>P/11</t>
  </si>
  <si>
    <t>Helinger, monitor</t>
  </si>
  <si>
    <t>bér,közt.</t>
  </si>
  <si>
    <t>anyag,t.e.</t>
  </si>
  <si>
    <t>2009.</t>
  </si>
  <si>
    <t>STÉBERL ANDRÁS ALAPÍTVÁNY</t>
  </si>
  <si>
    <t>naplófőkönyv</t>
  </si>
  <si>
    <t>áthozat</t>
  </si>
  <si>
    <t>átvitel</t>
  </si>
  <si>
    <t>2008.</t>
  </si>
  <si>
    <t>2007.</t>
  </si>
  <si>
    <t>2006.</t>
  </si>
  <si>
    <t>2005.</t>
  </si>
  <si>
    <t>Szort BT?</t>
  </si>
  <si>
    <t>átutalási díj</t>
  </si>
  <si>
    <t>2.29.</t>
  </si>
  <si>
    <t>szja 1%-a 2007. év</t>
  </si>
  <si>
    <t>egyháznak- Köszegi ifj. találkozóra</t>
  </si>
  <si>
    <t>17.</t>
  </si>
  <si>
    <t>egyháznak-Karácsonyi könyvekre</t>
  </si>
  <si>
    <t>18.</t>
  </si>
  <si>
    <t>aquariumset</t>
  </si>
  <si>
    <t>posta, levél</t>
  </si>
  <si>
    <t>kábeldob</t>
  </si>
  <si>
    <t>249 db Adventi naptár</t>
  </si>
  <si>
    <t>csendes napra</t>
  </si>
  <si>
    <t>Jakab Béla kölcsöne</t>
  </si>
  <si>
    <t>Szalayné- karácsonyi könyvek</t>
  </si>
  <si>
    <t>Árvainé Szvák Titanilla</t>
  </si>
  <si>
    <t>posta költség</t>
  </si>
  <si>
    <t>szja 1%-a 2006. évi</t>
  </si>
  <si>
    <t>egyház-ifjusági munkára</t>
  </si>
  <si>
    <t>19.</t>
  </si>
  <si>
    <t>20.</t>
  </si>
  <si>
    <t>IQ könyvesbolt</t>
  </si>
  <si>
    <t>21.</t>
  </si>
  <si>
    <t>Lidl, karácsonyi csoki</t>
  </si>
  <si>
    <t>lézernyomtató</t>
  </si>
  <si>
    <t>készpénz felvét</t>
  </si>
  <si>
    <t>szja 1%-a 2005. évi</t>
  </si>
  <si>
    <t>egyháznak-ifjusági célokra</t>
  </si>
  <si>
    <t>kölcsön (2005) visszafiz.JB-nak</t>
  </si>
  <si>
    <t>Lidl, nyomtatvány,irodaszer</t>
  </si>
  <si>
    <t>GTS-Datanet</t>
  </si>
  <si>
    <t>Varga, kép kidolgozás</t>
  </si>
  <si>
    <t>sütemény, CD-R ISQ 700 MB</t>
  </si>
  <si>
    <t>Lidl, labdák</t>
  </si>
  <si>
    <t>Heilinger, pendrive</t>
  </si>
  <si>
    <t>Heilinger, szg javítás</t>
  </si>
  <si>
    <t>P/12</t>
  </si>
  <si>
    <t>Luther kiadó, hittankönyv, biblia</t>
  </si>
  <si>
    <t>P/13</t>
  </si>
  <si>
    <t>Lidl, ablakfestő</t>
  </si>
  <si>
    <t>P/14</t>
  </si>
  <si>
    <t>Lidl, gyertya, karácsonyi matrica</t>
  </si>
  <si>
    <t>P/15</t>
  </si>
  <si>
    <t>Lidl, díszek</t>
  </si>
  <si>
    <t>P/16</t>
  </si>
  <si>
    <t>Elektro-Vill. 25 m vezeték</t>
  </si>
  <si>
    <t>P/17</t>
  </si>
  <si>
    <t>P/18</t>
  </si>
  <si>
    <t>Zenecentrum Kft kihangosító</t>
  </si>
  <si>
    <t>P/19</t>
  </si>
  <si>
    <t>Tesco, takarítószerek</t>
  </si>
  <si>
    <t>P/20</t>
  </si>
  <si>
    <t>Lidl, sütemény</t>
  </si>
  <si>
    <t>P/21</t>
  </si>
  <si>
    <t>Ferbonex, zártszelvény, spray</t>
  </si>
  <si>
    <t>P/22</t>
  </si>
  <si>
    <t>Dobozi Tibor 26db ádventi kalend.</t>
  </si>
  <si>
    <t>P/23</t>
  </si>
  <si>
    <t>Lidl, élelmiszer, szg alkatrész</t>
  </si>
  <si>
    <t>P/24</t>
  </si>
  <si>
    <t>Elektro-Vill. 3 m vezeték</t>
  </si>
  <si>
    <t>P/25</t>
  </si>
  <si>
    <t>egyház kp-ben vissza a kölcsönt</t>
  </si>
  <si>
    <t>P/26</t>
  </si>
  <si>
    <t>kölcsön visszafiz. JB-nak</t>
  </si>
  <si>
    <t>számla vezetési díj</t>
  </si>
  <si>
    <t>Szeretet Otthon</t>
  </si>
  <si>
    <t>Evangélikus Kántorképző</t>
  </si>
  <si>
    <t>átvezetés új rendszerbe</t>
  </si>
  <si>
    <t>szja 1% 2004. évi</t>
  </si>
  <si>
    <t>GTS- Datanet</t>
  </si>
  <si>
    <t>közjegyzői díj</t>
  </si>
  <si>
    <t>színes kidolgozás</t>
  </si>
  <si>
    <t>tanfolyami díj</t>
  </si>
  <si>
    <t>Lidl</t>
  </si>
  <si>
    <t>Húskombinát</t>
  </si>
  <si>
    <t>DVD kölcsönzés</t>
  </si>
  <si>
    <t>Simix Kft ragasztó, olló</t>
  </si>
  <si>
    <t>Univerzál, fénymásolás</t>
  </si>
  <si>
    <t>Univerzál, origami</t>
  </si>
  <si>
    <t>Univerzál, műhó</t>
  </si>
  <si>
    <t>Univerzál</t>
  </si>
  <si>
    <t>Szacsi Bt</t>
  </si>
  <si>
    <t>Sós István könyvek</t>
  </si>
  <si>
    <t>Pécsi Direkt Kft könyvek</t>
  </si>
  <si>
    <t>Univerzál csomagoló papír</t>
  </si>
  <si>
    <t>P/27</t>
  </si>
  <si>
    <t>szja 1%-a 2003 év</t>
  </si>
  <si>
    <t>banki költség</t>
  </si>
  <si>
    <t>Prakticom Kft</t>
  </si>
  <si>
    <t>közjegyző</t>
  </si>
  <si>
    <t>Adventi koszorú</t>
  </si>
  <si>
    <t>Puy, kép</t>
  </si>
  <si>
    <t>Tesco,</t>
  </si>
  <si>
    <t>DVD lejátszó</t>
  </si>
  <si>
    <t>10db CD</t>
  </si>
  <si>
    <t>Scart Heilinger</t>
  </si>
  <si>
    <t>25 db gyerekkönyv</t>
  </si>
  <si>
    <t>számítógép javítás</t>
  </si>
  <si>
    <t>papír tálca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</si>
  <si>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</si>
  <si>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</si>
  <si>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</si>
  <si>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</si>
  <si>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</si>
  <si>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</si>
  <si>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</si>
  <si>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</si>
  <si>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</si>
  <si>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</si>
  <si>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</si>
  <si>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</si>
  <si>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</si>
  <si>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</si>
  <si>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</si>
  <si>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</si>
  <si>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</si>
  <si>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</si>
  <si>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</si>
  <si>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</si>
  <si>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</si>
  <si>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</si>
  <si>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</si>
  <si>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</si>
  <si>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</si>
  <si>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</si>
  <si>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</si>
  <si>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</si>
  <si>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</si>
  <si>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</si>
  <si>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</si>
  <si>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szolgált.</t>
  </si>
  <si>
    <t>támogatás</t>
  </si>
  <si>
    <t>befizetés</t>
  </si>
  <si>
    <t>53.</t>
  </si>
  <si>
    <t>54.</t>
  </si>
  <si>
    <t>55.</t>
  </si>
  <si>
    <t>Ellenőrzés</t>
  </si>
</sst>
</file>

<file path=xl/styles.xml><?xml version="1.0" encoding="utf-8"?>
<styleSheet xmlns="http://schemas.openxmlformats.org/spreadsheetml/2006/main">
  <numFmts count="1">
    <numFmt numFmtId="164" formatCode="m\.\ d\.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164" fontId="2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Font="1"/>
    <xf numFmtId="164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/>
    <xf numFmtId="164" fontId="2" fillId="0" borderId="18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9" xfId="0" applyFont="1" applyFill="1" applyBorder="1"/>
    <xf numFmtId="0" fontId="2" fillId="2" borderId="11" xfId="0" applyFont="1" applyFill="1" applyBorder="1"/>
    <xf numFmtId="0" fontId="2" fillId="2" borderId="18" xfId="0" applyFont="1" applyFill="1" applyBorder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2" xfId="0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17" xfId="0" applyFont="1" applyBorder="1"/>
    <xf numFmtId="164" fontId="3" fillId="0" borderId="18" xfId="0" applyNumberFormat="1" applyFont="1" applyBorder="1"/>
    <xf numFmtId="0" fontId="3" fillId="0" borderId="18" xfId="0" applyFont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9" xfId="0" applyFont="1" applyBorder="1"/>
    <xf numFmtId="0" fontId="3" fillId="2" borderId="18" xfId="0" applyFont="1" applyFill="1" applyBorder="1"/>
    <xf numFmtId="164" fontId="3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center"/>
    </xf>
    <xf numFmtId="1" fontId="2" fillId="0" borderId="1" xfId="0" applyNumberFormat="1" applyFont="1" applyBorder="1"/>
    <xf numFmtId="0" fontId="0" fillId="0" borderId="11" xfId="0" applyBorder="1"/>
    <xf numFmtId="1" fontId="0" fillId="0" borderId="11" xfId="0" applyNumberFormat="1" applyBorder="1"/>
    <xf numFmtId="1" fontId="2" fillId="0" borderId="12" xfId="0" applyNumberFormat="1" applyFont="1" applyBorder="1"/>
    <xf numFmtId="1" fontId="2" fillId="0" borderId="11" xfId="0" applyNumberFormat="1" applyFont="1" applyBorder="1"/>
    <xf numFmtId="1" fontId="2" fillId="2" borderId="12" xfId="0" applyNumberFormat="1" applyFont="1" applyFill="1" applyBorder="1"/>
    <xf numFmtId="1" fontId="3" fillId="0" borderId="0" xfId="0" applyNumberFormat="1" applyFont="1"/>
    <xf numFmtId="1" fontId="0" fillId="2" borderId="17" xfId="0" applyNumberFormat="1" applyFill="1" applyBorder="1"/>
    <xf numFmtId="1" fontId="2" fillId="0" borderId="19" xfId="0" applyNumberFormat="1" applyFont="1" applyBorder="1"/>
    <xf numFmtId="1" fontId="2" fillId="2" borderId="17" xfId="0" applyNumberFormat="1" applyFont="1" applyFill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0" xfId="0" applyFont="1" applyBorder="1"/>
    <xf numFmtId="0" fontId="2" fillId="0" borderId="14" xfId="0" applyFont="1" applyBorder="1"/>
    <xf numFmtId="0" fontId="2" fillId="0" borderId="22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4"/>
  <sheetViews>
    <sheetView tabSelected="1" topLeftCell="Q1" workbookViewId="0">
      <selection activeCell="Z42" sqref="Z42"/>
    </sheetView>
  </sheetViews>
  <sheetFormatPr defaultRowHeight="12.75"/>
  <cols>
    <col min="1" max="1" width="3.28515625" style="1" customWidth="1"/>
    <col min="2" max="2" width="7.42578125" style="5" customWidth="1"/>
    <col min="3" max="3" width="4.85546875" style="1" customWidth="1"/>
    <col min="4" max="4" width="26.5703125" style="1" customWidth="1"/>
    <col min="5" max="5" width="8.85546875" style="1" customWidth="1"/>
    <col min="6" max="6" width="8.42578125" style="1" customWidth="1"/>
    <col min="7" max="7" width="9.42578125" style="1" customWidth="1"/>
    <col min="8" max="8" width="9.5703125" style="1" customWidth="1"/>
    <col min="9" max="9" width="9.42578125" style="1" customWidth="1"/>
    <col min="10" max="10" width="10.5703125" style="1" customWidth="1"/>
    <col min="11" max="11" width="9.140625" style="1" customWidth="1"/>
    <col min="12" max="12" width="10" style="1" customWidth="1"/>
    <col min="13" max="13" width="9.28515625" style="1" customWidth="1"/>
    <col min="14" max="14" width="10.85546875" style="1" customWidth="1"/>
    <col min="15" max="15" width="3.28515625" style="1" customWidth="1"/>
    <col min="16" max="22" width="9.85546875" style="1" customWidth="1"/>
    <col min="23" max="23" width="8.42578125" style="1" customWidth="1"/>
    <col min="24" max="24" width="8.28515625" style="1" customWidth="1"/>
    <col min="25" max="25" width="8.140625" style="1" customWidth="1"/>
    <col min="26" max="26" width="8.7109375" style="1" customWidth="1"/>
    <col min="27" max="27" width="9.7109375" style="1" customWidth="1"/>
    <col min="28" max="28" width="8.7109375" style="1" customWidth="1"/>
    <col min="29" max="29" width="9.140625" style="1" customWidth="1"/>
    <col min="30" max="30" width="9.28515625" style="1" customWidth="1"/>
    <col min="31" max="31" width="7.28515625" style="1" customWidth="1"/>
    <col min="32" max="16384" width="9.140625" style="1"/>
  </cols>
  <sheetData>
    <row r="1" spans="1:30" s="11" customFormat="1" ht="15.75" thickBot="1">
      <c r="B1" s="12" t="s">
        <v>69</v>
      </c>
      <c r="C1" s="13"/>
      <c r="D1" s="13" t="s">
        <v>70</v>
      </c>
      <c r="E1" s="13" t="s">
        <v>71</v>
      </c>
      <c r="P1" s="12" t="s">
        <v>69</v>
      </c>
      <c r="Q1" s="13"/>
      <c r="R1" s="13" t="s">
        <v>70</v>
      </c>
      <c r="U1" s="13" t="s">
        <v>71</v>
      </c>
    </row>
    <row r="2" spans="1:30" ht="15" customHeight="1">
      <c r="A2" s="70" t="s">
        <v>0</v>
      </c>
      <c r="B2" s="68" t="s">
        <v>1</v>
      </c>
      <c r="C2" s="79" t="s">
        <v>2</v>
      </c>
      <c r="D2" s="77" t="s">
        <v>3</v>
      </c>
      <c r="E2" s="72" t="s">
        <v>7</v>
      </c>
      <c r="F2" s="75"/>
      <c r="G2" s="73"/>
      <c r="H2" s="72" t="s">
        <v>8</v>
      </c>
      <c r="I2" s="75"/>
      <c r="J2" s="73"/>
      <c r="K2" s="72" t="s">
        <v>9</v>
      </c>
      <c r="L2" s="75"/>
      <c r="M2" s="76"/>
      <c r="N2" s="73"/>
      <c r="O2" s="70" t="s">
        <v>0</v>
      </c>
      <c r="P2" s="72" t="s">
        <v>19</v>
      </c>
      <c r="Q2" s="74"/>
      <c r="R2" s="75"/>
      <c r="S2" s="75"/>
      <c r="T2" s="75"/>
      <c r="U2" s="76"/>
      <c r="V2" s="73"/>
      <c r="W2" s="72" t="s">
        <v>15</v>
      </c>
      <c r="X2" s="73"/>
      <c r="Y2" s="72" t="s">
        <v>16</v>
      </c>
      <c r="Z2" s="73"/>
      <c r="AA2" s="72" t="s">
        <v>17</v>
      </c>
      <c r="AB2" s="73"/>
      <c r="AC2" s="72" t="s">
        <v>18</v>
      </c>
      <c r="AD2" s="73"/>
    </row>
    <row r="3" spans="1:30">
      <c r="A3" s="71"/>
      <c r="B3" s="69"/>
      <c r="C3" s="80"/>
      <c r="D3" s="78"/>
      <c r="E3" s="6" t="s">
        <v>4</v>
      </c>
      <c r="F3" s="7" t="s">
        <v>5</v>
      </c>
      <c r="G3" s="8" t="s">
        <v>6</v>
      </c>
      <c r="H3" s="6" t="s">
        <v>4</v>
      </c>
      <c r="I3" s="7" t="s">
        <v>5</v>
      </c>
      <c r="J3" s="8" t="s">
        <v>6</v>
      </c>
      <c r="K3" s="6" t="s">
        <v>10</v>
      </c>
      <c r="L3" s="7" t="s">
        <v>46</v>
      </c>
      <c r="M3" s="9" t="s">
        <v>211</v>
      </c>
      <c r="N3" s="8" t="s">
        <v>11</v>
      </c>
      <c r="O3" s="71"/>
      <c r="P3" s="6" t="s">
        <v>68</v>
      </c>
      <c r="Q3" s="10" t="s">
        <v>67</v>
      </c>
      <c r="R3" s="7" t="s">
        <v>51</v>
      </c>
      <c r="S3" s="7" t="s">
        <v>209</v>
      </c>
      <c r="T3" s="7" t="s">
        <v>46</v>
      </c>
      <c r="U3" s="9" t="s">
        <v>11</v>
      </c>
      <c r="V3" s="8" t="s">
        <v>210</v>
      </c>
      <c r="W3" s="6" t="s">
        <v>13</v>
      </c>
      <c r="X3" s="8" t="s">
        <v>14</v>
      </c>
      <c r="Y3" s="6" t="s">
        <v>14</v>
      </c>
      <c r="Z3" s="8" t="s">
        <v>13</v>
      </c>
      <c r="AA3" s="6" t="s">
        <v>14</v>
      </c>
      <c r="AB3" s="8" t="s">
        <v>13</v>
      </c>
      <c r="AC3" s="6" t="s">
        <v>14</v>
      </c>
      <c r="AD3" s="8" t="s">
        <v>13</v>
      </c>
    </row>
    <row r="4" spans="1:30">
      <c r="A4" s="17"/>
      <c r="B4" s="15"/>
      <c r="C4" s="14"/>
      <c r="D4" s="18" t="s">
        <v>72</v>
      </c>
      <c r="E4" s="2">
        <v>82332</v>
      </c>
      <c r="F4" s="3"/>
      <c r="G4" s="4">
        <f>E4</f>
        <v>82332</v>
      </c>
      <c r="H4" s="2">
        <v>0</v>
      </c>
      <c r="I4" s="3"/>
      <c r="J4" s="4">
        <v>0</v>
      </c>
      <c r="K4" s="2"/>
      <c r="L4" s="3"/>
      <c r="M4" s="3"/>
      <c r="N4" s="4"/>
      <c r="O4" s="17"/>
      <c r="P4" s="2"/>
      <c r="Q4" s="3"/>
      <c r="R4" s="3"/>
      <c r="S4" s="3"/>
      <c r="T4" s="3"/>
      <c r="U4" s="3"/>
      <c r="V4" s="4"/>
      <c r="W4" s="2"/>
      <c r="X4" s="4"/>
      <c r="Y4" s="2"/>
      <c r="Z4" s="4">
        <v>104493</v>
      </c>
      <c r="AA4" s="2"/>
      <c r="AB4" s="4"/>
      <c r="AC4" s="2">
        <v>22161</v>
      </c>
      <c r="AD4" s="4"/>
    </row>
    <row r="5" spans="1:30">
      <c r="A5" s="2" t="s">
        <v>20</v>
      </c>
      <c r="B5" s="16">
        <v>39843</v>
      </c>
      <c r="C5" s="3" t="s">
        <v>20</v>
      </c>
      <c r="D5" s="4" t="s">
        <v>36</v>
      </c>
      <c r="E5" s="2"/>
      <c r="F5" s="3">
        <v>390</v>
      </c>
      <c r="G5" s="4">
        <f>G4+E5-F5</f>
        <v>81942</v>
      </c>
      <c r="H5" s="2"/>
      <c r="I5" s="3"/>
      <c r="J5" s="4">
        <f>J4+H5-I5</f>
        <v>0</v>
      </c>
      <c r="K5" s="2"/>
      <c r="L5" s="3"/>
      <c r="M5" s="3"/>
      <c r="N5" s="4"/>
      <c r="O5" s="2" t="s">
        <v>20</v>
      </c>
      <c r="P5" s="2"/>
      <c r="Q5" s="3"/>
      <c r="R5" s="3"/>
      <c r="S5" s="3"/>
      <c r="T5" s="3">
        <v>390</v>
      </c>
      <c r="U5" s="3"/>
      <c r="V5" s="4"/>
      <c r="W5" s="2"/>
      <c r="X5" s="4"/>
      <c r="Y5" s="2"/>
      <c r="Z5" s="4"/>
      <c r="AA5" s="2"/>
      <c r="AB5" s="4"/>
      <c r="AC5" s="2"/>
      <c r="AD5" s="4"/>
    </row>
    <row r="6" spans="1:30">
      <c r="A6" s="2" t="s">
        <v>21</v>
      </c>
      <c r="B6" s="16">
        <v>39861</v>
      </c>
      <c r="C6" s="3" t="s">
        <v>44</v>
      </c>
      <c r="D6" s="4" t="s">
        <v>45</v>
      </c>
      <c r="E6" s="2"/>
      <c r="F6" s="3"/>
      <c r="G6" s="4"/>
      <c r="H6" s="2"/>
      <c r="I6" s="3">
        <v>620</v>
      </c>
      <c r="J6" s="4">
        <f>J5+H6-I6</f>
        <v>-620</v>
      </c>
      <c r="K6" s="2"/>
      <c r="L6" s="3"/>
      <c r="M6" s="3"/>
      <c r="N6" s="4"/>
      <c r="O6" s="2" t="s">
        <v>21</v>
      </c>
      <c r="P6" s="2"/>
      <c r="Q6" s="3"/>
      <c r="R6" s="3"/>
      <c r="S6" s="3">
        <v>620</v>
      </c>
      <c r="T6" s="3"/>
      <c r="U6" s="3"/>
      <c r="V6" s="4"/>
      <c r="W6" s="2"/>
      <c r="X6" s="4"/>
      <c r="Y6" s="2"/>
      <c r="Z6" s="4"/>
      <c r="AA6" s="2"/>
      <c r="AB6" s="4"/>
      <c r="AC6" s="2"/>
      <c r="AD6" s="4"/>
    </row>
    <row r="7" spans="1:30">
      <c r="A7" s="2" t="s">
        <v>22</v>
      </c>
      <c r="B7" s="16">
        <v>39871</v>
      </c>
      <c r="C7" s="3" t="s">
        <v>21</v>
      </c>
      <c r="D7" s="4" t="s">
        <v>36</v>
      </c>
      <c r="E7" s="2"/>
      <c r="F7" s="3">
        <v>390</v>
      </c>
      <c r="G7" s="4">
        <f>G5+E7-F7</f>
        <v>81552</v>
      </c>
      <c r="H7" s="2"/>
      <c r="I7" s="3"/>
      <c r="J7" s="4">
        <f t="shared" ref="J7:J38" si="0">J6+H7-I7</f>
        <v>-620</v>
      </c>
      <c r="K7" s="2"/>
      <c r="L7" s="3"/>
      <c r="M7" s="3"/>
      <c r="N7" s="4"/>
      <c r="O7" s="2" t="s">
        <v>22</v>
      </c>
      <c r="P7" s="2"/>
      <c r="Q7" s="3"/>
      <c r="R7" s="3"/>
      <c r="S7" s="3"/>
      <c r="T7" s="3">
        <v>390</v>
      </c>
      <c r="U7" s="3"/>
      <c r="V7" s="4"/>
      <c r="W7" s="2"/>
      <c r="X7" s="4"/>
      <c r="Y7" s="2"/>
      <c r="Z7" s="4"/>
      <c r="AA7" s="2"/>
      <c r="AB7" s="4"/>
      <c r="AC7" s="2"/>
      <c r="AD7" s="4"/>
    </row>
    <row r="8" spans="1:30">
      <c r="A8" s="2" t="s">
        <v>23</v>
      </c>
      <c r="B8" s="16">
        <v>39903</v>
      </c>
      <c r="C8" s="3" t="s">
        <v>22</v>
      </c>
      <c r="D8" s="4" t="s">
        <v>36</v>
      </c>
      <c r="E8" s="2"/>
      <c r="F8" s="3">
        <v>390</v>
      </c>
      <c r="G8" s="4">
        <f t="shared" ref="G8:G37" si="1">G7+E8-F8</f>
        <v>81162</v>
      </c>
      <c r="H8" s="2"/>
      <c r="I8" s="3"/>
      <c r="J8" s="4">
        <f t="shared" si="0"/>
        <v>-620</v>
      </c>
      <c r="K8" s="2"/>
      <c r="L8" s="3"/>
      <c r="M8" s="3"/>
      <c r="N8" s="4"/>
      <c r="O8" s="2" t="s">
        <v>23</v>
      </c>
      <c r="P8" s="2"/>
      <c r="Q8" s="3"/>
      <c r="R8" s="3"/>
      <c r="S8" s="3"/>
      <c r="T8" s="3">
        <v>390</v>
      </c>
      <c r="U8" s="3"/>
      <c r="V8" s="4"/>
      <c r="W8" s="2"/>
      <c r="X8" s="4"/>
      <c r="Y8" s="2"/>
      <c r="Z8" s="4"/>
      <c r="AA8" s="2"/>
      <c r="AB8" s="4"/>
      <c r="AC8" s="2"/>
      <c r="AD8" s="4"/>
    </row>
    <row r="9" spans="1:30">
      <c r="A9" s="2" t="s">
        <v>24</v>
      </c>
      <c r="B9" s="16"/>
      <c r="C9" s="3"/>
      <c r="D9" s="4" t="s">
        <v>37</v>
      </c>
      <c r="E9" s="2">
        <v>101</v>
      </c>
      <c r="F9" s="3"/>
      <c r="G9" s="4">
        <f t="shared" si="1"/>
        <v>81263</v>
      </c>
      <c r="H9" s="2"/>
      <c r="I9" s="3"/>
      <c r="J9" s="4">
        <f t="shared" si="0"/>
        <v>-620</v>
      </c>
      <c r="K9" s="2"/>
      <c r="L9" s="3">
        <v>101</v>
      </c>
      <c r="M9" s="3"/>
      <c r="N9" s="4"/>
      <c r="O9" s="2" t="s">
        <v>24</v>
      </c>
      <c r="P9" s="2"/>
      <c r="Q9" s="3"/>
      <c r="R9" s="3"/>
      <c r="S9" s="3"/>
      <c r="T9" s="3"/>
      <c r="U9" s="3"/>
      <c r="V9" s="4"/>
      <c r="W9" s="2"/>
      <c r="X9" s="4"/>
      <c r="Y9" s="2"/>
      <c r="Z9" s="4"/>
      <c r="AA9" s="2"/>
      <c r="AB9" s="4"/>
      <c r="AC9" s="2"/>
      <c r="AD9" s="4"/>
    </row>
    <row r="10" spans="1:30">
      <c r="A10" s="2" t="s">
        <v>25</v>
      </c>
      <c r="B10" s="16">
        <v>39933</v>
      </c>
      <c r="C10" s="3" t="s">
        <v>23</v>
      </c>
      <c r="D10" s="4" t="s">
        <v>36</v>
      </c>
      <c r="E10" s="2"/>
      <c r="F10" s="3">
        <v>390</v>
      </c>
      <c r="G10" s="4">
        <f t="shared" si="1"/>
        <v>80873</v>
      </c>
      <c r="H10" s="2"/>
      <c r="I10" s="3"/>
      <c r="J10" s="4">
        <f t="shared" si="0"/>
        <v>-620</v>
      </c>
      <c r="K10" s="2"/>
      <c r="L10" s="3"/>
      <c r="M10" s="3"/>
      <c r="N10" s="4"/>
      <c r="O10" s="2" t="s">
        <v>25</v>
      </c>
      <c r="P10" s="2"/>
      <c r="Q10" s="3"/>
      <c r="R10" s="3"/>
      <c r="S10" s="3"/>
      <c r="T10" s="3">
        <v>390</v>
      </c>
      <c r="U10" s="3"/>
      <c r="V10" s="4"/>
      <c r="W10" s="2"/>
      <c r="X10" s="4"/>
      <c r="Y10" s="2"/>
      <c r="Z10" s="4"/>
      <c r="AA10" s="2"/>
      <c r="AB10" s="4"/>
      <c r="AC10" s="2"/>
      <c r="AD10" s="4"/>
    </row>
    <row r="11" spans="1:30">
      <c r="A11" s="2" t="s">
        <v>26</v>
      </c>
      <c r="B11" s="16">
        <v>39962</v>
      </c>
      <c r="C11" s="3" t="s">
        <v>24</v>
      </c>
      <c r="D11" s="4" t="s">
        <v>36</v>
      </c>
      <c r="E11" s="2"/>
      <c r="F11" s="3">
        <v>390</v>
      </c>
      <c r="G11" s="4">
        <f t="shared" si="1"/>
        <v>80483</v>
      </c>
      <c r="H11" s="2"/>
      <c r="I11" s="3"/>
      <c r="J11" s="4">
        <f t="shared" si="0"/>
        <v>-620</v>
      </c>
      <c r="K11" s="2"/>
      <c r="L11" s="3"/>
      <c r="M11" s="3"/>
      <c r="N11" s="4"/>
      <c r="O11" s="2" t="s">
        <v>26</v>
      </c>
      <c r="P11" s="2"/>
      <c r="Q11" s="3"/>
      <c r="R11" s="3"/>
      <c r="S11" s="3"/>
      <c r="T11" s="3">
        <v>390</v>
      </c>
      <c r="U11" s="3"/>
      <c r="V11" s="4"/>
      <c r="W11" s="2"/>
      <c r="X11" s="4"/>
      <c r="Y11" s="2"/>
      <c r="Z11" s="4"/>
      <c r="AA11" s="2"/>
      <c r="AB11" s="4"/>
      <c r="AC11" s="2"/>
      <c r="AD11" s="4"/>
    </row>
    <row r="12" spans="1:30">
      <c r="A12" s="2" t="s">
        <v>27</v>
      </c>
      <c r="B12" s="16">
        <v>39994</v>
      </c>
      <c r="C12" s="3" t="s">
        <v>48</v>
      </c>
      <c r="D12" s="4" t="s">
        <v>49</v>
      </c>
      <c r="E12" s="2"/>
      <c r="F12" s="3"/>
      <c r="G12" s="4"/>
      <c r="H12" s="2"/>
      <c r="I12" s="3">
        <v>9447</v>
      </c>
      <c r="J12" s="4">
        <f t="shared" si="0"/>
        <v>-10067</v>
      </c>
      <c r="K12" s="2"/>
      <c r="L12" s="3"/>
      <c r="M12" s="3"/>
      <c r="N12" s="4"/>
      <c r="O12" s="2" t="s">
        <v>27</v>
      </c>
      <c r="P12" s="2">
        <v>9447</v>
      </c>
      <c r="Q12" s="3"/>
      <c r="R12" s="3"/>
      <c r="S12" s="3"/>
      <c r="T12" s="3"/>
      <c r="U12" s="3"/>
      <c r="V12" s="4"/>
      <c r="W12" s="2"/>
      <c r="X12" s="4"/>
      <c r="Y12" s="2"/>
      <c r="Z12" s="4"/>
      <c r="AA12" s="2"/>
      <c r="AB12" s="4"/>
      <c r="AC12" s="2"/>
      <c r="AD12" s="4"/>
    </row>
    <row r="13" spans="1:30">
      <c r="A13" s="2" t="s">
        <v>28</v>
      </c>
      <c r="B13" s="16">
        <v>39994</v>
      </c>
      <c r="C13" s="3" t="s">
        <v>53</v>
      </c>
      <c r="D13" s="4" t="s">
        <v>50</v>
      </c>
      <c r="E13" s="2"/>
      <c r="F13" s="3"/>
      <c r="G13" s="4"/>
      <c r="H13" s="2"/>
      <c r="I13" s="3">
        <v>31005</v>
      </c>
      <c r="J13" s="4">
        <f t="shared" si="0"/>
        <v>-41072</v>
      </c>
      <c r="K13" s="2"/>
      <c r="L13" s="3"/>
      <c r="M13" s="3"/>
      <c r="N13" s="4"/>
      <c r="O13" s="2" t="s">
        <v>28</v>
      </c>
      <c r="P13" s="2"/>
      <c r="Q13" s="3"/>
      <c r="R13" s="3">
        <v>31005</v>
      </c>
      <c r="S13" s="3"/>
      <c r="T13" s="3"/>
      <c r="U13" s="3"/>
      <c r="V13" s="4"/>
      <c r="W13" s="2"/>
      <c r="X13" s="4"/>
      <c r="Y13" s="2"/>
      <c r="Z13" s="4"/>
      <c r="AA13" s="2"/>
      <c r="AB13" s="4"/>
      <c r="AC13" s="2"/>
      <c r="AD13" s="4"/>
    </row>
    <row r="14" spans="1:30">
      <c r="A14" s="2" t="s">
        <v>29</v>
      </c>
      <c r="B14" s="16">
        <v>39994</v>
      </c>
      <c r="C14" s="3" t="s">
        <v>25</v>
      </c>
      <c r="D14" s="4" t="s">
        <v>36</v>
      </c>
      <c r="E14" s="2"/>
      <c r="F14" s="3">
        <v>390</v>
      </c>
      <c r="G14" s="4">
        <f>G11+E14-F14</f>
        <v>80093</v>
      </c>
      <c r="H14" s="2"/>
      <c r="I14" s="3"/>
      <c r="J14" s="4">
        <f t="shared" si="0"/>
        <v>-41072</v>
      </c>
      <c r="K14" s="2"/>
      <c r="L14" s="3"/>
      <c r="M14" s="3"/>
      <c r="N14" s="4"/>
      <c r="O14" s="2" t="s">
        <v>29</v>
      </c>
      <c r="P14" s="2"/>
      <c r="Q14" s="3"/>
      <c r="R14" s="3"/>
      <c r="S14" s="3"/>
      <c r="T14" s="3">
        <v>390</v>
      </c>
      <c r="U14" s="3"/>
      <c r="V14" s="4"/>
      <c r="W14" s="2"/>
      <c r="X14" s="4"/>
      <c r="Y14" s="2"/>
      <c r="Z14" s="4"/>
      <c r="AA14" s="2"/>
      <c r="AB14" s="4"/>
      <c r="AC14" s="2"/>
      <c r="AD14" s="4"/>
    </row>
    <row r="15" spans="1:30">
      <c r="A15" s="2" t="s">
        <v>30</v>
      </c>
      <c r="B15" s="16"/>
      <c r="C15" s="3"/>
      <c r="D15" s="4" t="s">
        <v>37</v>
      </c>
      <c r="E15" s="2">
        <v>101</v>
      </c>
      <c r="F15" s="3"/>
      <c r="G15" s="4">
        <f t="shared" si="1"/>
        <v>80194</v>
      </c>
      <c r="H15" s="2"/>
      <c r="I15" s="3"/>
      <c r="J15" s="4">
        <f t="shared" si="0"/>
        <v>-41072</v>
      </c>
      <c r="K15" s="2"/>
      <c r="L15" s="3">
        <v>101</v>
      </c>
      <c r="M15" s="3"/>
      <c r="N15" s="4"/>
      <c r="O15" s="2" t="s">
        <v>30</v>
      </c>
      <c r="P15" s="2"/>
      <c r="Q15" s="3"/>
      <c r="R15" s="3"/>
      <c r="S15" s="3"/>
      <c r="T15" s="3"/>
      <c r="U15" s="3"/>
      <c r="V15" s="4"/>
      <c r="W15" s="2"/>
      <c r="X15" s="4"/>
      <c r="Y15" s="2"/>
      <c r="Z15" s="4"/>
      <c r="AA15" s="2"/>
      <c r="AB15" s="4"/>
      <c r="AC15" s="2"/>
      <c r="AD15" s="4"/>
    </row>
    <row r="16" spans="1:30">
      <c r="A16" s="2" t="s">
        <v>31</v>
      </c>
      <c r="B16" s="16">
        <v>39995</v>
      </c>
      <c r="C16" s="3" t="s">
        <v>26</v>
      </c>
      <c r="D16" s="4" t="s">
        <v>43</v>
      </c>
      <c r="E16" s="2"/>
      <c r="F16" s="3">
        <v>70000</v>
      </c>
      <c r="G16" s="4">
        <f t="shared" si="1"/>
        <v>10194</v>
      </c>
      <c r="H16" s="2">
        <v>70000</v>
      </c>
      <c r="I16" s="3"/>
      <c r="J16" s="4">
        <f t="shared" si="0"/>
        <v>28928</v>
      </c>
      <c r="K16" s="2"/>
      <c r="L16" s="3"/>
      <c r="M16" s="3"/>
      <c r="N16" s="4"/>
      <c r="O16" s="2" t="s">
        <v>31</v>
      </c>
      <c r="P16" s="2"/>
      <c r="Q16" s="3"/>
      <c r="R16" s="3"/>
      <c r="S16" s="3"/>
      <c r="T16" s="3"/>
      <c r="U16" s="3"/>
      <c r="V16" s="4"/>
      <c r="W16" s="2"/>
      <c r="X16" s="4"/>
      <c r="Y16" s="2"/>
      <c r="Z16" s="4"/>
      <c r="AA16" s="2"/>
      <c r="AB16" s="4"/>
      <c r="AC16" s="2"/>
      <c r="AD16" s="4"/>
    </row>
    <row r="17" spans="1:30">
      <c r="A17" s="2" t="s">
        <v>32</v>
      </c>
      <c r="B17" s="16"/>
      <c r="C17" s="3"/>
      <c r="D17" s="4" t="s">
        <v>38</v>
      </c>
      <c r="E17" s="2"/>
      <c r="F17" s="3">
        <v>400</v>
      </c>
      <c r="G17" s="4">
        <f t="shared" si="1"/>
        <v>9794</v>
      </c>
      <c r="H17" s="2"/>
      <c r="I17" s="3"/>
      <c r="J17" s="4">
        <f t="shared" si="0"/>
        <v>28928</v>
      </c>
      <c r="K17" s="2"/>
      <c r="L17" s="3"/>
      <c r="M17" s="3"/>
      <c r="N17" s="4"/>
      <c r="O17" s="2" t="s">
        <v>32</v>
      </c>
      <c r="P17" s="2"/>
      <c r="Q17" s="3"/>
      <c r="R17" s="3"/>
      <c r="S17" s="3"/>
      <c r="T17" s="3">
        <v>400</v>
      </c>
      <c r="U17" s="3"/>
      <c r="V17" s="4"/>
      <c r="W17" s="2"/>
      <c r="X17" s="4"/>
      <c r="Y17" s="2"/>
      <c r="Z17" s="4"/>
      <c r="AA17" s="2"/>
      <c r="AB17" s="4"/>
      <c r="AC17" s="2"/>
      <c r="AD17" s="4"/>
    </row>
    <row r="18" spans="1:30">
      <c r="A18" s="2" t="s">
        <v>33</v>
      </c>
      <c r="B18" s="16">
        <v>40007</v>
      </c>
      <c r="C18" s="3" t="s">
        <v>54</v>
      </c>
      <c r="D18" s="4" t="s">
        <v>52</v>
      </c>
      <c r="E18" s="2"/>
      <c r="F18" s="3"/>
      <c r="G18" s="4"/>
      <c r="H18" s="2"/>
      <c r="I18" s="3">
        <v>52000</v>
      </c>
      <c r="J18" s="4">
        <f t="shared" si="0"/>
        <v>-23072</v>
      </c>
      <c r="K18" s="2"/>
      <c r="L18" s="3"/>
      <c r="M18" s="3"/>
      <c r="N18" s="4"/>
      <c r="O18" s="2" t="s">
        <v>33</v>
      </c>
      <c r="P18" s="2">
        <v>52000</v>
      </c>
      <c r="Q18" s="3"/>
      <c r="R18" s="3"/>
      <c r="S18" s="3"/>
      <c r="T18" s="3"/>
      <c r="U18" s="3"/>
      <c r="V18" s="4"/>
      <c r="W18" s="2"/>
      <c r="X18" s="4"/>
      <c r="Y18" s="2"/>
      <c r="Z18" s="4"/>
      <c r="AA18" s="2"/>
      <c r="AB18" s="4"/>
      <c r="AC18" s="2"/>
      <c r="AD18" s="4"/>
    </row>
    <row r="19" spans="1:30">
      <c r="A19" s="2" t="s">
        <v>34</v>
      </c>
      <c r="B19" s="16">
        <v>40025</v>
      </c>
      <c r="C19" s="3" t="s">
        <v>27</v>
      </c>
      <c r="D19" s="4" t="s">
        <v>36</v>
      </c>
      <c r="E19" s="2"/>
      <c r="F19" s="3">
        <v>390</v>
      </c>
      <c r="G19" s="4">
        <f>G17+E19-F19</f>
        <v>9404</v>
      </c>
      <c r="H19" s="2"/>
      <c r="I19" s="3"/>
      <c r="J19" s="4">
        <f t="shared" si="0"/>
        <v>-23072</v>
      </c>
      <c r="K19" s="2"/>
      <c r="L19" s="3"/>
      <c r="M19" s="3"/>
      <c r="N19" s="4"/>
      <c r="O19" s="2" t="s">
        <v>34</v>
      </c>
      <c r="P19" s="2"/>
      <c r="Q19" s="3"/>
      <c r="R19" s="3"/>
      <c r="S19" s="3"/>
      <c r="T19" s="3">
        <v>390</v>
      </c>
      <c r="U19" s="3"/>
      <c r="V19" s="4"/>
      <c r="W19" s="2"/>
      <c r="X19" s="4"/>
      <c r="Y19" s="2"/>
      <c r="Z19" s="4"/>
      <c r="AA19" s="2"/>
      <c r="AB19" s="4"/>
      <c r="AC19" s="2"/>
      <c r="AD19" s="4"/>
    </row>
    <row r="20" spans="1:30">
      <c r="A20" s="2" t="s">
        <v>35</v>
      </c>
      <c r="B20" s="16">
        <v>40056</v>
      </c>
      <c r="C20" s="3" t="s">
        <v>28</v>
      </c>
      <c r="D20" s="4" t="s">
        <v>36</v>
      </c>
      <c r="E20" s="2"/>
      <c r="F20" s="3">
        <v>390</v>
      </c>
      <c r="G20" s="4">
        <f t="shared" si="1"/>
        <v>9014</v>
      </c>
      <c r="H20" s="2"/>
      <c r="I20" s="3"/>
      <c r="J20" s="4">
        <f t="shared" si="0"/>
        <v>-23072</v>
      </c>
      <c r="K20" s="2"/>
      <c r="L20" s="3"/>
      <c r="M20" s="3"/>
      <c r="N20" s="4"/>
      <c r="O20" s="2" t="s">
        <v>35</v>
      </c>
      <c r="P20" s="2"/>
      <c r="Q20" s="3"/>
      <c r="R20" s="3"/>
      <c r="S20" s="3"/>
      <c r="T20" s="3">
        <v>390</v>
      </c>
      <c r="U20" s="3"/>
      <c r="V20" s="4"/>
      <c r="W20" s="2"/>
      <c r="X20" s="4"/>
      <c r="Y20" s="2"/>
      <c r="Z20" s="4"/>
      <c r="AA20" s="2"/>
      <c r="AB20" s="4"/>
      <c r="AC20" s="2"/>
      <c r="AD20" s="4"/>
    </row>
    <row r="21" spans="1:30">
      <c r="A21" s="2" t="s">
        <v>83</v>
      </c>
      <c r="B21" s="16">
        <v>40086</v>
      </c>
      <c r="C21" s="3" t="s">
        <v>55</v>
      </c>
      <c r="D21" s="4" t="s">
        <v>45</v>
      </c>
      <c r="E21" s="2"/>
      <c r="F21" s="3"/>
      <c r="G21" s="4"/>
      <c r="H21" s="2"/>
      <c r="I21" s="3">
        <v>300</v>
      </c>
      <c r="J21" s="4">
        <f t="shared" si="0"/>
        <v>-23372</v>
      </c>
      <c r="K21" s="2"/>
      <c r="L21" s="3"/>
      <c r="M21" s="3"/>
      <c r="N21" s="4"/>
      <c r="O21" s="2" t="s">
        <v>83</v>
      </c>
      <c r="P21" s="2"/>
      <c r="Q21" s="3"/>
      <c r="R21" s="3"/>
      <c r="S21" s="3">
        <v>300</v>
      </c>
      <c r="T21" s="3"/>
      <c r="U21" s="3"/>
      <c r="V21" s="4"/>
      <c r="W21" s="2"/>
      <c r="X21" s="4"/>
      <c r="Y21" s="2"/>
      <c r="Z21" s="4"/>
      <c r="AA21" s="2"/>
      <c r="AB21" s="4"/>
      <c r="AC21" s="2"/>
      <c r="AD21" s="4"/>
    </row>
    <row r="22" spans="1:30">
      <c r="A22" s="2" t="s">
        <v>85</v>
      </c>
      <c r="B22" s="16">
        <v>40086</v>
      </c>
      <c r="C22" s="3" t="s">
        <v>29</v>
      </c>
      <c r="D22" s="4" t="s">
        <v>36</v>
      </c>
      <c r="E22" s="2"/>
      <c r="F22" s="3">
        <v>390</v>
      </c>
      <c r="G22" s="4">
        <f>G20+E22-F22</f>
        <v>8624</v>
      </c>
      <c r="H22" s="2"/>
      <c r="I22" s="3"/>
      <c r="J22" s="4">
        <f t="shared" si="0"/>
        <v>-23372</v>
      </c>
      <c r="K22" s="2"/>
      <c r="L22" s="3"/>
      <c r="M22" s="3"/>
      <c r="N22" s="4"/>
      <c r="O22" s="2" t="s">
        <v>85</v>
      </c>
      <c r="P22" s="2"/>
      <c r="Q22" s="3"/>
      <c r="R22" s="3"/>
      <c r="S22" s="3"/>
      <c r="T22" s="3"/>
      <c r="U22" s="3"/>
      <c r="V22" s="4"/>
      <c r="W22" s="2"/>
      <c r="X22" s="4"/>
      <c r="Y22" s="2"/>
      <c r="Z22" s="4"/>
      <c r="AA22" s="2"/>
      <c r="AB22" s="4"/>
      <c r="AC22" s="2"/>
      <c r="AD22" s="4"/>
    </row>
    <row r="23" spans="1:30">
      <c r="A23" s="2" t="s">
        <v>97</v>
      </c>
      <c r="B23" s="16"/>
      <c r="C23" s="3"/>
      <c r="D23" s="4" t="s">
        <v>37</v>
      </c>
      <c r="E23" s="2">
        <v>12</v>
      </c>
      <c r="F23" s="3"/>
      <c r="G23" s="4">
        <f t="shared" si="1"/>
        <v>8636</v>
      </c>
      <c r="H23" s="2"/>
      <c r="I23" s="3"/>
      <c r="J23" s="4">
        <f t="shared" si="0"/>
        <v>-23372</v>
      </c>
      <c r="K23" s="2"/>
      <c r="L23" s="3">
        <v>12</v>
      </c>
      <c r="M23" s="3"/>
      <c r="N23" s="4"/>
      <c r="O23" s="2" t="s">
        <v>97</v>
      </c>
      <c r="P23" s="2"/>
      <c r="Q23" s="3"/>
      <c r="R23" s="3"/>
      <c r="S23" s="3"/>
      <c r="T23" s="3">
        <v>390</v>
      </c>
      <c r="U23" s="3"/>
      <c r="V23" s="4"/>
      <c r="W23" s="2"/>
      <c r="X23" s="4"/>
      <c r="Y23" s="2"/>
      <c r="Z23" s="4"/>
      <c r="AA23" s="2"/>
      <c r="AB23" s="4"/>
      <c r="AC23" s="2"/>
      <c r="AD23" s="4"/>
    </row>
    <row r="24" spans="1:30">
      <c r="A24" s="2" t="s">
        <v>98</v>
      </c>
      <c r="B24" s="16">
        <v>40097</v>
      </c>
      <c r="C24" s="3" t="s">
        <v>56</v>
      </c>
      <c r="D24" s="4" t="s">
        <v>57</v>
      </c>
      <c r="E24" s="2"/>
      <c r="F24" s="3"/>
      <c r="G24" s="4"/>
      <c r="H24" s="2"/>
      <c r="I24" s="3">
        <v>1299</v>
      </c>
      <c r="J24" s="4">
        <f t="shared" si="0"/>
        <v>-24671</v>
      </c>
      <c r="K24" s="2"/>
      <c r="L24" s="3"/>
      <c r="M24" s="3"/>
      <c r="N24" s="4"/>
      <c r="O24" s="2" t="s">
        <v>98</v>
      </c>
      <c r="P24" s="2">
        <v>1299</v>
      </c>
      <c r="Q24" s="3"/>
      <c r="R24" s="3"/>
      <c r="S24" s="3"/>
      <c r="T24" s="3"/>
      <c r="U24" s="3"/>
      <c r="V24" s="4"/>
      <c r="W24" s="2"/>
      <c r="X24" s="4"/>
      <c r="Y24" s="2"/>
      <c r="Z24" s="4"/>
      <c r="AA24" s="2"/>
      <c r="AB24" s="4"/>
      <c r="AC24" s="2"/>
      <c r="AD24" s="4"/>
    </row>
    <row r="25" spans="1:30">
      <c r="A25" s="2" t="s">
        <v>100</v>
      </c>
      <c r="B25" s="16">
        <v>40101</v>
      </c>
      <c r="C25" s="3" t="s">
        <v>58</v>
      </c>
      <c r="D25" s="4" t="s">
        <v>59</v>
      </c>
      <c r="E25" s="2"/>
      <c r="F25" s="3"/>
      <c r="G25" s="4"/>
      <c r="H25" s="2"/>
      <c r="I25" s="3">
        <v>5000</v>
      </c>
      <c r="J25" s="4">
        <f t="shared" si="0"/>
        <v>-29671</v>
      </c>
      <c r="K25" s="2"/>
      <c r="L25" s="3"/>
      <c r="M25" s="3"/>
      <c r="N25" s="4"/>
      <c r="O25" s="2" t="s">
        <v>100</v>
      </c>
      <c r="P25" s="2">
        <v>5000</v>
      </c>
      <c r="Q25" s="3"/>
      <c r="R25" s="3"/>
      <c r="S25" s="3"/>
      <c r="T25" s="3"/>
      <c r="U25" s="3"/>
      <c r="V25" s="4"/>
      <c r="W25" s="2"/>
      <c r="X25" s="4"/>
      <c r="Y25" s="2"/>
      <c r="Z25" s="4"/>
      <c r="AA25" s="2"/>
      <c r="AB25" s="4"/>
      <c r="AC25" s="2"/>
      <c r="AD25" s="4"/>
    </row>
    <row r="26" spans="1:30">
      <c r="A26" s="2" t="s">
        <v>178</v>
      </c>
      <c r="B26" s="16">
        <v>40105</v>
      </c>
      <c r="C26" s="3" t="s">
        <v>30</v>
      </c>
      <c r="D26" s="4" t="s">
        <v>39</v>
      </c>
      <c r="E26" s="2">
        <v>301471</v>
      </c>
      <c r="F26" s="3"/>
      <c r="G26" s="4">
        <f>G23+E26-F26</f>
        <v>310107</v>
      </c>
      <c r="H26" s="2"/>
      <c r="I26" s="3"/>
      <c r="J26" s="4">
        <f t="shared" si="0"/>
        <v>-29671</v>
      </c>
      <c r="K26" s="2">
        <v>301471</v>
      </c>
      <c r="L26" s="3"/>
      <c r="M26" s="3"/>
      <c r="N26" s="4"/>
      <c r="O26" s="2" t="s">
        <v>178</v>
      </c>
      <c r="P26" s="2"/>
      <c r="Q26" s="3"/>
      <c r="R26" s="3"/>
      <c r="S26" s="3"/>
      <c r="T26" s="3"/>
      <c r="U26" s="3"/>
      <c r="V26" s="4"/>
      <c r="W26" s="2"/>
      <c r="X26" s="4"/>
      <c r="Y26" s="2"/>
      <c r="Z26" s="4"/>
      <c r="AA26" s="2"/>
      <c r="AB26" s="4"/>
      <c r="AC26" s="2"/>
      <c r="AD26" s="4"/>
    </row>
    <row r="27" spans="1:30">
      <c r="A27" s="2" t="s">
        <v>179</v>
      </c>
      <c r="B27" s="16">
        <v>40115</v>
      </c>
      <c r="C27" s="3" t="s">
        <v>31</v>
      </c>
      <c r="D27" s="4" t="s">
        <v>40</v>
      </c>
      <c r="E27" s="2"/>
      <c r="F27" s="3">
        <v>100000</v>
      </c>
      <c r="G27" s="4">
        <f t="shared" si="1"/>
        <v>210107</v>
      </c>
      <c r="H27" s="2"/>
      <c r="I27" s="3"/>
      <c r="J27" s="4">
        <f t="shared" si="0"/>
        <v>-29671</v>
      </c>
      <c r="K27" s="2"/>
      <c r="L27" s="3"/>
      <c r="M27" s="3"/>
      <c r="N27" s="4"/>
      <c r="O27" s="2" t="s">
        <v>179</v>
      </c>
      <c r="P27" s="2"/>
      <c r="Q27" s="3"/>
      <c r="R27" s="3"/>
      <c r="S27" s="3"/>
      <c r="T27" s="3"/>
      <c r="U27" s="3">
        <v>100000</v>
      </c>
      <c r="V27" s="4"/>
      <c r="W27" s="2"/>
      <c r="X27" s="4"/>
      <c r="Y27" s="2"/>
      <c r="Z27" s="4"/>
      <c r="AA27" s="2"/>
      <c r="AB27" s="4"/>
      <c r="AC27" s="2"/>
      <c r="AD27" s="4"/>
    </row>
    <row r="28" spans="1:30">
      <c r="A28" s="2" t="s">
        <v>180</v>
      </c>
      <c r="B28" s="16"/>
      <c r="C28" s="3"/>
      <c r="D28" s="4" t="s">
        <v>41</v>
      </c>
      <c r="E28" s="2"/>
      <c r="F28" s="3">
        <v>80000</v>
      </c>
      <c r="G28" s="4">
        <f t="shared" si="1"/>
        <v>130107</v>
      </c>
      <c r="H28" s="2"/>
      <c r="I28" s="3"/>
      <c r="J28" s="4">
        <f t="shared" si="0"/>
        <v>-29671</v>
      </c>
      <c r="K28" s="2"/>
      <c r="L28" s="3"/>
      <c r="M28" s="3"/>
      <c r="N28" s="4"/>
      <c r="O28" s="2" t="s">
        <v>180</v>
      </c>
      <c r="P28" s="2"/>
      <c r="Q28" s="3"/>
      <c r="R28" s="3"/>
      <c r="S28" s="3"/>
      <c r="T28" s="3"/>
      <c r="U28" s="3">
        <v>80000</v>
      </c>
      <c r="V28" s="4"/>
      <c r="W28" s="2"/>
      <c r="X28" s="4"/>
      <c r="Y28" s="2"/>
      <c r="Z28" s="4"/>
      <c r="AA28" s="2"/>
      <c r="AB28" s="4"/>
      <c r="AC28" s="2"/>
      <c r="AD28" s="4"/>
    </row>
    <row r="29" spans="1:30">
      <c r="A29" s="2" t="s">
        <v>181</v>
      </c>
      <c r="B29" s="16"/>
      <c r="C29" s="3"/>
      <c r="D29" s="4" t="s">
        <v>42</v>
      </c>
      <c r="E29" s="2"/>
      <c r="F29" s="3">
        <v>565</v>
      </c>
      <c r="G29" s="4">
        <f t="shared" si="1"/>
        <v>129542</v>
      </c>
      <c r="H29" s="2"/>
      <c r="I29" s="3"/>
      <c r="J29" s="4">
        <f t="shared" si="0"/>
        <v>-29671</v>
      </c>
      <c r="K29" s="2"/>
      <c r="L29" s="3"/>
      <c r="M29" s="3"/>
      <c r="N29" s="4"/>
      <c r="O29" s="2" t="s">
        <v>181</v>
      </c>
      <c r="P29" s="2"/>
      <c r="Q29" s="3"/>
      <c r="R29" s="3"/>
      <c r="S29" s="3"/>
      <c r="T29" s="3">
        <v>565</v>
      </c>
      <c r="U29" s="3"/>
      <c r="V29" s="4"/>
      <c r="W29" s="2"/>
      <c r="X29" s="4"/>
      <c r="Y29" s="2"/>
      <c r="Z29" s="4"/>
      <c r="AA29" s="2"/>
      <c r="AB29" s="4"/>
      <c r="AC29" s="2"/>
      <c r="AD29" s="4"/>
    </row>
    <row r="30" spans="1:30">
      <c r="A30" s="2" t="s">
        <v>182</v>
      </c>
      <c r="B30" s="16">
        <v>40115</v>
      </c>
      <c r="C30" s="3" t="s">
        <v>60</v>
      </c>
      <c r="D30" s="4" t="s">
        <v>45</v>
      </c>
      <c r="E30" s="2"/>
      <c r="F30" s="3"/>
      <c r="G30" s="4"/>
      <c r="H30" s="2"/>
      <c r="I30" s="3">
        <v>300</v>
      </c>
      <c r="J30" s="4">
        <f t="shared" si="0"/>
        <v>-29971</v>
      </c>
      <c r="K30" s="2"/>
      <c r="L30" s="3"/>
      <c r="M30" s="3"/>
      <c r="N30" s="4"/>
      <c r="O30" s="2" t="s">
        <v>182</v>
      </c>
      <c r="P30" s="2"/>
      <c r="Q30" s="3"/>
      <c r="R30" s="3"/>
      <c r="S30" s="3">
        <v>300</v>
      </c>
      <c r="T30" s="3"/>
      <c r="U30" s="3"/>
      <c r="V30" s="4"/>
      <c r="W30" s="2"/>
      <c r="X30" s="4"/>
      <c r="Y30" s="2"/>
      <c r="Z30" s="4"/>
      <c r="AA30" s="2"/>
      <c r="AB30" s="4"/>
      <c r="AC30" s="2"/>
      <c r="AD30" s="4"/>
    </row>
    <row r="31" spans="1:30">
      <c r="A31" s="2" t="s">
        <v>183</v>
      </c>
      <c r="B31" s="16">
        <v>40116</v>
      </c>
      <c r="C31" s="3" t="s">
        <v>32</v>
      </c>
      <c r="D31" s="4" t="s">
        <v>36</v>
      </c>
      <c r="E31" s="2"/>
      <c r="F31" s="3">
        <v>390</v>
      </c>
      <c r="G31" s="4">
        <f>G29+E31-F31</f>
        <v>129152</v>
      </c>
      <c r="H31" s="2"/>
      <c r="I31" s="3"/>
      <c r="J31" s="4">
        <f t="shared" si="0"/>
        <v>-29971</v>
      </c>
      <c r="K31" s="2"/>
      <c r="L31" s="3"/>
      <c r="M31" s="3"/>
      <c r="N31" s="4"/>
      <c r="O31" s="2" t="s">
        <v>183</v>
      </c>
      <c r="P31" s="2"/>
      <c r="Q31" s="3"/>
      <c r="R31" s="3"/>
      <c r="S31" s="3"/>
      <c r="T31" s="3">
        <v>390</v>
      </c>
      <c r="U31" s="3"/>
      <c r="V31" s="4"/>
      <c r="W31" s="2"/>
      <c r="X31" s="4"/>
      <c r="Y31" s="2"/>
      <c r="Z31" s="4"/>
      <c r="AA31" s="2"/>
      <c r="AB31" s="4"/>
      <c r="AC31" s="2"/>
      <c r="AD31" s="4"/>
    </row>
    <row r="32" spans="1:30">
      <c r="A32" s="2" t="s">
        <v>184</v>
      </c>
      <c r="B32" s="16">
        <v>40133</v>
      </c>
      <c r="C32" s="3" t="s">
        <v>61</v>
      </c>
      <c r="D32" s="4" t="s">
        <v>62</v>
      </c>
      <c r="E32" s="2"/>
      <c r="F32" s="3"/>
      <c r="G32" s="4"/>
      <c r="H32" s="2"/>
      <c r="I32" s="3">
        <v>13065</v>
      </c>
      <c r="J32" s="4">
        <f t="shared" si="0"/>
        <v>-43036</v>
      </c>
      <c r="K32" s="2"/>
      <c r="L32" s="3"/>
      <c r="M32" s="3"/>
      <c r="N32" s="4"/>
      <c r="O32" s="2" t="s">
        <v>184</v>
      </c>
      <c r="P32" s="2">
        <v>13065</v>
      </c>
      <c r="Q32" s="3"/>
      <c r="R32" s="3"/>
      <c r="S32" s="3"/>
      <c r="T32" s="3"/>
      <c r="U32" s="3"/>
      <c r="V32" s="4"/>
      <c r="W32" s="2"/>
      <c r="X32" s="4"/>
      <c r="Y32" s="2"/>
      <c r="Z32" s="4"/>
      <c r="AA32" s="2"/>
      <c r="AB32" s="4"/>
      <c r="AC32" s="2"/>
      <c r="AD32" s="4"/>
    </row>
    <row r="33" spans="1:31">
      <c r="A33" s="2" t="s">
        <v>185</v>
      </c>
      <c r="B33" s="16">
        <v>40140</v>
      </c>
      <c r="C33" s="3" t="s">
        <v>33</v>
      </c>
      <c r="D33" s="4" t="s">
        <v>39</v>
      </c>
      <c r="E33" s="2">
        <v>9568</v>
      </c>
      <c r="F33" s="3"/>
      <c r="G33" s="4">
        <f>G31+E33-F33</f>
        <v>138720</v>
      </c>
      <c r="H33" s="2"/>
      <c r="I33" s="3"/>
      <c r="J33" s="4">
        <f t="shared" si="0"/>
        <v>-43036</v>
      </c>
      <c r="K33" s="2">
        <v>9568</v>
      </c>
      <c r="L33" s="3"/>
      <c r="M33" s="3"/>
      <c r="N33" s="4"/>
      <c r="O33" s="2" t="s">
        <v>185</v>
      </c>
      <c r="P33" s="2"/>
      <c r="Q33" s="3"/>
      <c r="R33" s="3"/>
      <c r="S33" s="3"/>
      <c r="T33" s="3"/>
      <c r="U33" s="3"/>
      <c r="V33" s="4"/>
      <c r="W33" s="2"/>
      <c r="X33" s="4"/>
      <c r="Y33" s="2"/>
      <c r="Z33" s="4"/>
      <c r="AA33" s="2"/>
      <c r="AB33" s="4"/>
      <c r="AC33" s="2"/>
      <c r="AD33" s="4"/>
    </row>
    <row r="34" spans="1:31">
      <c r="A34" s="2" t="s">
        <v>186</v>
      </c>
      <c r="B34" s="16">
        <v>40147</v>
      </c>
      <c r="C34" s="3" t="s">
        <v>34</v>
      </c>
      <c r="D34" s="4" t="s">
        <v>36</v>
      </c>
      <c r="E34" s="2"/>
      <c r="F34" s="3">
        <v>390</v>
      </c>
      <c r="G34" s="4">
        <f t="shared" si="1"/>
        <v>138330</v>
      </c>
      <c r="H34" s="2"/>
      <c r="I34" s="3"/>
      <c r="J34" s="4">
        <f t="shared" si="0"/>
        <v>-43036</v>
      </c>
      <c r="K34" s="2"/>
      <c r="L34" s="3"/>
      <c r="M34" s="3"/>
      <c r="N34" s="4"/>
      <c r="O34" s="2" t="s">
        <v>186</v>
      </c>
      <c r="P34" s="2"/>
      <c r="Q34" s="3"/>
      <c r="R34" s="3"/>
      <c r="S34" s="3"/>
      <c r="T34" s="3">
        <v>390</v>
      </c>
      <c r="U34" s="3"/>
      <c r="V34" s="4"/>
      <c r="W34" s="2"/>
      <c r="X34" s="4"/>
      <c r="Y34" s="2"/>
      <c r="Z34" s="4"/>
      <c r="AA34" s="2"/>
      <c r="AB34" s="4"/>
      <c r="AC34" s="2"/>
      <c r="AD34" s="4"/>
    </row>
    <row r="35" spans="1:31">
      <c r="A35" s="2" t="s">
        <v>187</v>
      </c>
      <c r="B35" s="16">
        <v>40148</v>
      </c>
      <c r="C35" s="3" t="s">
        <v>63</v>
      </c>
      <c r="D35" s="4" t="s">
        <v>64</v>
      </c>
      <c r="E35" s="2"/>
      <c r="F35" s="3"/>
      <c r="G35" s="4"/>
      <c r="H35" s="2"/>
      <c r="I35" s="3">
        <v>44700</v>
      </c>
      <c r="J35" s="4">
        <f t="shared" si="0"/>
        <v>-87736</v>
      </c>
      <c r="K35" s="2"/>
      <c r="L35" s="3"/>
      <c r="M35" s="3"/>
      <c r="N35" s="4"/>
      <c r="O35" s="2" t="s">
        <v>187</v>
      </c>
      <c r="P35" s="2">
        <v>44700</v>
      </c>
      <c r="Q35" s="3"/>
      <c r="R35" s="3"/>
      <c r="S35" s="3"/>
      <c r="T35" s="3"/>
      <c r="U35" s="3"/>
      <c r="V35" s="4"/>
      <c r="W35" s="2"/>
      <c r="X35" s="4"/>
      <c r="Y35" s="2"/>
      <c r="Z35" s="4"/>
      <c r="AA35" s="2"/>
      <c r="AB35" s="4"/>
      <c r="AC35" s="2"/>
      <c r="AD35" s="4"/>
    </row>
    <row r="36" spans="1:31">
      <c r="A36" s="2" t="s">
        <v>188</v>
      </c>
      <c r="B36" s="16">
        <v>40155</v>
      </c>
      <c r="C36" s="3" t="s">
        <v>35</v>
      </c>
      <c r="D36" s="4" t="s">
        <v>43</v>
      </c>
      <c r="E36" s="2"/>
      <c r="F36" s="3">
        <v>100000</v>
      </c>
      <c r="G36" s="4">
        <f>G34+E36-F36</f>
        <v>38330</v>
      </c>
      <c r="H36" s="2">
        <v>100000</v>
      </c>
      <c r="I36" s="3"/>
      <c r="J36" s="4">
        <f t="shared" si="0"/>
        <v>12264</v>
      </c>
      <c r="K36" s="2"/>
      <c r="L36" s="3"/>
      <c r="M36" s="3"/>
      <c r="N36" s="4"/>
      <c r="O36" s="2" t="s">
        <v>188</v>
      </c>
      <c r="P36" s="2"/>
      <c r="Q36" s="3"/>
      <c r="R36" s="3"/>
      <c r="S36" s="3"/>
      <c r="T36" s="3"/>
      <c r="U36" s="3"/>
      <c r="V36" s="4"/>
      <c r="W36" s="2"/>
      <c r="X36" s="4"/>
      <c r="Y36" s="2"/>
      <c r="Z36" s="4"/>
      <c r="AA36" s="2"/>
      <c r="AB36" s="4"/>
      <c r="AC36" s="2"/>
      <c r="AD36" s="4"/>
    </row>
    <row r="37" spans="1:31">
      <c r="A37" s="2" t="s">
        <v>189</v>
      </c>
      <c r="B37" s="16"/>
      <c r="C37" s="3"/>
      <c r="D37" s="4" t="s">
        <v>38</v>
      </c>
      <c r="E37" s="2"/>
      <c r="F37" s="3">
        <v>400</v>
      </c>
      <c r="G37" s="4">
        <f t="shared" si="1"/>
        <v>37930</v>
      </c>
      <c r="H37" s="2"/>
      <c r="I37" s="3"/>
      <c r="J37" s="4">
        <f t="shared" si="0"/>
        <v>12264</v>
      </c>
      <c r="K37" s="2"/>
      <c r="L37" s="3"/>
      <c r="M37" s="3"/>
      <c r="N37" s="4"/>
      <c r="O37" s="2" t="s">
        <v>189</v>
      </c>
      <c r="P37" s="2"/>
      <c r="Q37" s="3"/>
      <c r="R37" s="3"/>
      <c r="S37" s="3"/>
      <c r="T37" s="3">
        <v>400</v>
      </c>
      <c r="U37" s="3"/>
      <c r="V37" s="4"/>
      <c r="W37" s="2"/>
      <c r="X37" s="4"/>
      <c r="Y37" s="2"/>
      <c r="Z37" s="4"/>
      <c r="AA37" s="2"/>
      <c r="AB37" s="4"/>
      <c r="AC37" s="2"/>
      <c r="AD37" s="4"/>
    </row>
    <row r="38" spans="1:31">
      <c r="A38" s="2" t="s">
        <v>190</v>
      </c>
      <c r="B38" s="16">
        <v>40170</v>
      </c>
      <c r="C38" s="3" t="s">
        <v>65</v>
      </c>
      <c r="D38" s="4" t="s">
        <v>66</v>
      </c>
      <c r="E38" s="2"/>
      <c r="F38" s="3"/>
      <c r="G38" s="4"/>
      <c r="H38" s="2"/>
      <c r="I38" s="3">
        <v>26000</v>
      </c>
      <c r="J38" s="4">
        <f t="shared" si="0"/>
        <v>-13736</v>
      </c>
      <c r="K38" s="2"/>
      <c r="L38" s="3"/>
      <c r="M38" s="3"/>
      <c r="N38" s="4"/>
      <c r="O38" s="2" t="s">
        <v>190</v>
      </c>
      <c r="P38" s="2">
        <v>26000</v>
      </c>
      <c r="Q38" s="3"/>
      <c r="R38" s="3"/>
      <c r="S38" s="3"/>
      <c r="T38" s="3"/>
      <c r="U38" s="3"/>
      <c r="V38" s="4"/>
      <c r="W38" s="2"/>
      <c r="X38" s="4"/>
      <c r="Y38" s="2"/>
      <c r="Z38" s="4"/>
      <c r="AA38" s="2"/>
      <c r="AB38" s="4"/>
      <c r="AC38" s="2"/>
      <c r="AD38" s="4"/>
    </row>
    <row r="39" spans="1:31">
      <c r="A39" s="2" t="s">
        <v>191</v>
      </c>
      <c r="B39" s="16">
        <v>40543</v>
      </c>
      <c r="C39" s="3" t="s">
        <v>83</v>
      </c>
      <c r="D39" s="4" t="s">
        <v>36</v>
      </c>
      <c r="E39" s="2"/>
      <c r="F39" s="3">
        <v>390</v>
      </c>
      <c r="G39" s="4"/>
      <c r="H39" s="2"/>
      <c r="I39" s="3"/>
      <c r="J39" s="4"/>
      <c r="K39" s="2"/>
      <c r="L39" s="3"/>
      <c r="M39" s="3"/>
      <c r="N39" s="4"/>
      <c r="O39" s="2" t="s">
        <v>191</v>
      </c>
      <c r="P39" s="2"/>
      <c r="Q39" s="3"/>
      <c r="R39" s="3"/>
      <c r="S39" s="3"/>
      <c r="T39" s="3">
        <v>390</v>
      </c>
      <c r="U39" s="3"/>
      <c r="V39" s="4"/>
      <c r="W39" s="2"/>
      <c r="X39" s="4"/>
      <c r="Y39" s="2"/>
      <c r="Z39" s="4"/>
      <c r="AA39" s="2"/>
      <c r="AB39" s="4"/>
      <c r="AC39" s="2"/>
      <c r="AD39" s="4"/>
    </row>
    <row r="40" spans="1:31">
      <c r="A40" s="2" t="s">
        <v>192</v>
      </c>
      <c r="B40" s="16"/>
      <c r="C40" s="3"/>
      <c r="D40" s="4" t="s">
        <v>37</v>
      </c>
      <c r="E40" s="2">
        <v>130</v>
      </c>
      <c r="F40" s="3"/>
      <c r="G40" s="4"/>
      <c r="H40" s="2"/>
      <c r="I40" s="3"/>
      <c r="J40" s="4"/>
      <c r="K40" s="2"/>
      <c r="L40" s="3">
        <v>130</v>
      </c>
      <c r="M40" s="3"/>
      <c r="N40" s="4"/>
      <c r="O40" s="2" t="s">
        <v>192</v>
      </c>
      <c r="P40" s="2"/>
      <c r="Q40" s="3"/>
      <c r="R40" s="3"/>
      <c r="S40" s="3"/>
      <c r="T40" s="3"/>
      <c r="U40" s="3"/>
      <c r="V40" s="4"/>
      <c r="W40" s="2"/>
      <c r="X40" s="4"/>
      <c r="Y40" s="2"/>
      <c r="Z40" s="4"/>
      <c r="AA40" s="2"/>
      <c r="AB40" s="4"/>
      <c r="AC40" s="2"/>
      <c r="AD40" s="4"/>
    </row>
    <row r="41" spans="1:31">
      <c r="A41" s="2" t="s">
        <v>193</v>
      </c>
      <c r="B41" s="16">
        <v>40543</v>
      </c>
      <c r="C41" s="3" t="s">
        <v>114</v>
      </c>
      <c r="D41" s="96" t="s">
        <v>91</v>
      </c>
      <c r="E41" s="2"/>
      <c r="F41" s="3"/>
      <c r="G41" s="4"/>
      <c r="H41" s="2">
        <v>13736</v>
      </c>
      <c r="I41" s="3"/>
      <c r="J41" s="4"/>
      <c r="K41" s="2"/>
      <c r="L41" s="3"/>
      <c r="M41" s="3"/>
      <c r="N41" s="4"/>
      <c r="O41" s="2"/>
      <c r="P41" s="2"/>
      <c r="Q41" s="97"/>
      <c r="R41" s="97"/>
      <c r="S41" s="97"/>
      <c r="T41" s="97"/>
      <c r="U41" s="97"/>
      <c r="V41" s="98"/>
      <c r="W41" s="2"/>
      <c r="X41" s="4"/>
      <c r="Y41" s="2"/>
      <c r="Z41" s="4">
        <v>13736</v>
      </c>
      <c r="AA41" s="2"/>
      <c r="AB41" s="4"/>
      <c r="AC41" s="2"/>
      <c r="AD41" s="4"/>
    </row>
    <row r="42" spans="1:31">
      <c r="A42" s="2"/>
      <c r="B42" s="16"/>
      <c r="C42" s="3"/>
      <c r="D42" s="66" t="s">
        <v>73</v>
      </c>
      <c r="E42" s="2">
        <f>SUM(E4:E40)</f>
        <v>393715</v>
      </c>
      <c r="F42" s="24"/>
      <c r="G42" s="25"/>
      <c r="H42" s="2">
        <f>SUM(H4:H41)</f>
        <v>183736</v>
      </c>
      <c r="I42" s="24"/>
      <c r="J42" s="25"/>
      <c r="K42" s="27"/>
      <c r="L42" s="24"/>
      <c r="M42" s="24"/>
      <c r="N42" s="25"/>
      <c r="O42" s="2"/>
      <c r="P42" s="2">
        <f>SUM(P4:P40)</f>
        <v>151511</v>
      </c>
      <c r="Q42" s="2">
        <f t="shared" ref="Q42:V42" si="2">SUM(Q4:Q40)</f>
        <v>0</v>
      </c>
      <c r="R42" s="2">
        <f t="shared" si="2"/>
        <v>31005</v>
      </c>
      <c r="S42" s="2">
        <f t="shared" si="2"/>
        <v>1220</v>
      </c>
      <c r="T42" s="2">
        <f t="shared" si="2"/>
        <v>6045</v>
      </c>
      <c r="U42" s="2">
        <f t="shared" si="2"/>
        <v>180000</v>
      </c>
      <c r="V42" s="2">
        <f t="shared" si="2"/>
        <v>0</v>
      </c>
      <c r="W42" s="2"/>
      <c r="X42" s="25"/>
      <c r="Y42" s="2"/>
      <c r="Z42" s="25"/>
      <c r="AA42" s="2"/>
      <c r="AB42" s="25"/>
      <c r="AC42" s="2">
        <f>SUM(AC4:AC40)</f>
        <v>22161</v>
      </c>
      <c r="AD42" s="25"/>
      <c r="AE42" s="29">
        <f>E42+H42+P42+Q42+R42+S42+T42+U42+V42+AC42</f>
        <v>969393</v>
      </c>
    </row>
    <row r="43" spans="1:31" ht="15.75" customHeight="1" thickBot="1">
      <c r="A43" s="19"/>
      <c r="B43" s="20"/>
      <c r="C43" s="21"/>
      <c r="D43" s="67"/>
      <c r="E43" s="23"/>
      <c r="F43" s="21">
        <f>SUM(F4:F42)</f>
        <v>356045</v>
      </c>
      <c r="G43" s="26"/>
      <c r="H43" s="23"/>
      <c r="I43" s="21">
        <f>SUM(I4:I42)</f>
        <v>183736</v>
      </c>
      <c r="J43" s="26"/>
      <c r="K43" s="19">
        <f>SUM(K4:K42)</f>
        <v>311039</v>
      </c>
      <c r="L43" s="19">
        <f>SUM(L4:L42)</f>
        <v>344</v>
      </c>
      <c r="M43" s="19">
        <f>SUM(M4:M42)</f>
        <v>0</v>
      </c>
      <c r="N43" s="19">
        <f>SUM(N4:N42)</f>
        <v>0</v>
      </c>
      <c r="O43" s="19"/>
      <c r="P43" s="23"/>
      <c r="Q43" s="28"/>
      <c r="R43" s="28"/>
      <c r="S43" s="28"/>
      <c r="T43" s="28"/>
      <c r="U43" s="28"/>
      <c r="V43" s="26"/>
      <c r="W43" s="23"/>
      <c r="X43" s="22"/>
      <c r="Y43" s="23"/>
      <c r="Z43" s="22">
        <f>SUM(Z4:Z42)</f>
        <v>118229</v>
      </c>
      <c r="AA43" s="23"/>
      <c r="AB43" s="22"/>
      <c r="AC43" s="23"/>
      <c r="AD43" s="22"/>
      <c r="AE43" s="29">
        <f>F43+I43+K43+L43+M43+N43+X43+Z43+AB43+AD43</f>
        <v>969393</v>
      </c>
    </row>
    <row r="44" spans="1:31">
      <c r="D44" s="29" t="s">
        <v>215</v>
      </c>
      <c r="G44" s="29">
        <f>E42-F43</f>
        <v>37670</v>
      </c>
      <c r="J44" s="29">
        <f>H42-I43</f>
        <v>0</v>
      </c>
      <c r="N44" s="29">
        <f>K43+L43+M43+N43</f>
        <v>311383</v>
      </c>
      <c r="V44" s="29">
        <f>P42+Q42+R42+S42+T42+U42+V42</f>
        <v>369781</v>
      </c>
      <c r="AA44" s="29">
        <f>N44-V44</f>
        <v>-58398</v>
      </c>
      <c r="AE44" s="29">
        <f>AE42-AE43</f>
        <v>0</v>
      </c>
    </row>
  </sheetData>
  <mergeCells count="14">
    <mergeCell ref="D42:D43"/>
    <mergeCell ref="B2:B3"/>
    <mergeCell ref="A2:A3"/>
    <mergeCell ref="AA2:AB2"/>
    <mergeCell ref="AC2:AD2"/>
    <mergeCell ref="P2:V2"/>
    <mergeCell ref="D2:D3"/>
    <mergeCell ref="C2:C3"/>
    <mergeCell ref="E2:G2"/>
    <mergeCell ref="H2:J2"/>
    <mergeCell ref="K2:N2"/>
    <mergeCell ref="W2:X2"/>
    <mergeCell ref="Y2:Z2"/>
    <mergeCell ref="O2:O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200" verticalDpi="200" r:id="rId1"/>
  <colBreaks count="1" manualBreakCount="1">
    <brk id="14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41"/>
  <sheetViews>
    <sheetView topLeftCell="L1" workbookViewId="0">
      <selection activeCell="P3" sqref="P3:V3"/>
    </sheetView>
  </sheetViews>
  <sheetFormatPr defaultRowHeight="11.25"/>
  <cols>
    <col min="1" max="1" width="3.28515625" style="29" customWidth="1"/>
    <col min="2" max="2" width="6.5703125" style="32" customWidth="1"/>
    <col min="3" max="3" width="4" style="29" customWidth="1"/>
    <col min="4" max="4" width="24.42578125" style="29" customWidth="1"/>
    <col min="5" max="5" width="8.7109375" style="29" customWidth="1"/>
    <col min="6" max="6" width="8.140625" style="29" customWidth="1"/>
    <col min="7" max="7" width="7.85546875" style="29" customWidth="1"/>
    <col min="8" max="8" width="7.5703125" style="29" customWidth="1"/>
    <col min="9" max="9" width="7" style="29" customWidth="1"/>
    <col min="10" max="10" width="7.42578125" style="29" customWidth="1"/>
    <col min="11" max="12" width="7.85546875" style="29" customWidth="1"/>
    <col min="13" max="14" width="8.42578125" style="29" customWidth="1"/>
    <col min="15" max="15" width="3.28515625" style="29" customWidth="1"/>
    <col min="16" max="17" width="8.42578125" style="29" customWidth="1"/>
    <col min="18" max="18" width="7.85546875" style="29" customWidth="1"/>
    <col min="19" max="20" width="8.42578125" style="29" customWidth="1"/>
    <col min="21" max="21" width="9.140625" style="29" customWidth="1"/>
    <col min="22" max="22" width="9.85546875" style="29" customWidth="1"/>
    <col min="23" max="23" width="8.42578125" style="29" customWidth="1"/>
    <col min="24" max="25" width="7.5703125" style="29" customWidth="1"/>
    <col min="26" max="26" width="8" style="29" customWidth="1"/>
    <col min="27" max="27" width="8.140625" style="29" customWidth="1"/>
    <col min="28" max="28" width="7.140625" style="29" customWidth="1"/>
    <col min="29" max="29" width="7.85546875" style="29" customWidth="1"/>
    <col min="30" max="30" width="7.5703125" style="29" customWidth="1"/>
    <col min="31" max="31" width="7.42578125" style="29" customWidth="1"/>
    <col min="32" max="16384" width="9.140625" style="29"/>
  </cols>
  <sheetData>
    <row r="1" spans="1:30" ht="12" thickBot="1">
      <c r="B1" s="30" t="s">
        <v>74</v>
      </c>
      <c r="C1" s="31"/>
      <c r="D1" s="31" t="s">
        <v>70</v>
      </c>
      <c r="E1" s="31" t="s">
        <v>71</v>
      </c>
      <c r="P1" s="30" t="s">
        <v>74</v>
      </c>
      <c r="Q1" s="31"/>
      <c r="R1" s="31" t="s">
        <v>70</v>
      </c>
      <c r="U1" s="31" t="s">
        <v>71</v>
      </c>
    </row>
    <row r="2" spans="1:30">
      <c r="A2" s="83" t="s">
        <v>0</v>
      </c>
      <c r="B2" s="85" t="s">
        <v>1</v>
      </c>
      <c r="C2" s="87" t="s">
        <v>2</v>
      </c>
      <c r="D2" s="89" t="s">
        <v>3</v>
      </c>
      <c r="E2" s="81" t="s">
        <v>7</v>
      </c>
      <c r="F2" s="91"/>
      <c r="G2" s="82"/>
      <c r="H2" s="81" t="s">
        <v>8</v>
      </c>
      <c r="I2" s="91"/>
      <c r="J2" s="82"/>
      <c r="K2" s="81" t="s">
        <v>9</v>
      </c>
      <c r="L2" s="91"/>
      <c r="M2" s="94"/>
      <c r="N2" s="82"/>
      <c r="O2" s="83" t="s">
        <v>0</v>
      </c>
      <c r="P2" s="81" t="s">
        <v>19</v>
      </c>
      <c r="Q2" s="95"/>
      <c r="R2" s="91"/>
      <c r="S2" s="91"/>
      <c r="T2" s="91"/>
      <c r="U2" s="94"/>
      <c r="V2" s="82"/>
      <c r="W2" s="81" t="s">
        <v>15</v>
      </c>
      <c r="X2" s="82"/>
      <c r="Y2" s="81" t="s">
        <v>16</v>
      </c>
      <c r="Z2" s="82"/>
      <c r="AA2" s="81" t="s">
        <v>17</v>
      </c>
      <c r="AB2" s="82"/>
      <c r="AC2" s="81" t="s">
        <v>18</v>
      </c>
      <c r="AD2" s="82"/>
    </row>
    <row r="3" spans="1:30" ht="12.75">
      <c r="A3" s="84"/>
      <c r="B3" s="86"/>
      <c r="C3" s="88"/>
      <c r="D3" s="90"/>
      <c r="E3" s="33" t="s">
        <v>4</v>
      </c>
      <c r="F3" s="34" t="s">
        <v>5</v>
      </c>
      <c r="G3" s="35" t="s">
        <v>6</v>
      </c>
      <c r="H3" s="33" t="s">
        <v>4</v>
      </c>
      <c r="I3" s="34" t="s">
        <v>5</v>
      </c>
      <c r="J3" s="35" t="s">
        <v>6</v>
      </c>
      <c r="K3" s="6" t="s">
        <v>10</v>
      </c>
      <c r="L3" s="7" t="s">
        <v>46</v>
      </c>
      <c r="M3" s="9" t="s">
        <v>211</v>
      </c>
      <c r="N3" s="8" t="s">
        <v>11</v>
      </c>
      <c r="O3" s="84"/>
      <c r="P3" s="6" t="s">
        <v>68</v>
      </c>
      <c r="Q3" s="10" t="s">
        <v>67</v>
      </c>
      <c r="R3" s="7" t="s">
        <v>51</v>
      </c>
      <c r="S3" s="7" t="s">
        <v>209</v>
      </c>
      <c r="T3" s="7" t="s">
        <v>46</v>
      </c>
      <c r="U3" s="9" t="s">
        <v>11</v>
      </c>
      <c r="V3" s="8" t="s">
        <v>210</v>
      </c>
      <c r="W3" s="33" t="s">
        <v>13</v>
      </c>
      <c r="X3" s="35" t="s">
        <v>14</v>
      </c>
      <c r="Y3" s="33" t="s">
        <v>14</v>
      </c>
      <c r="Z3" s="35" t="s">
        <v>13</v>
      </c>
      <c r="AA3" s="33" t="s">
        <v>14</v>
      </c>
      <c r="AB3" s="35" t="s">
        <v>13</v>
      </c>
      <c r="AC3" s="33" t="s">
        <v>14</v>
      </c>
      <c r="AD3" s="35" t="s">
        <v>13</v>
      </c>
    </row>
    <row r="4" spans="1:30">
      <c r="A4" s="36"/>
      <c r="B4" s="37"/>
      <c r="C4" s="38"/>
      <c r="D4" s="39" t="s">
        <v>72</v>
      </c>
      <c r="E4" s="40">
        <v>37804</v>
      </c>
      <c r="F4" s="41"/>
      <c r="G4" s="42">
        <v>37804</v>
      </c>
      <c r="H4" s="40">
        <v>39721</v>
      </c>
      <c r="I4" s="41"/>
      <c r="J4" s="42">
        <v>39721</v>
      </c>
      <c r="K4" s="40"/>
      <c r="L4" s="41"/>
      <c r="M4" s="41"/>
      <c r="N4" s="42"/>
      <c r="O4" s="36"/>
      <c r="P4" s="40"/>
      <c r="Q4" s="41"/>
      <c r="R4" s="41"/>
      <c r="S4" s="41"/>
      <c r="T4" s="41"/>
      <c r="U4" s="41"/>
      <c r="V4" s="42"/>
      <c r="W4" s="40"/>
      <c r="X4" s="42"/>
      <c r="Y4" s="40"/>
      <c r="Z4" s="42">
        <v>70000</v>
      </c>
      <c r="AA4" s="40"/>
      <c r="AB4" s="42"/>
      <c r="AC4" s="40"/>
      <c r="AD4" s="42">
        <v>7525</v>
      </c>
    </row>
    <row r="5" spans="1:30">
      <c r="A5" s="40" t="s">
        <v>20</v>
      </c>
      <c r="B5" s="43">
        <v>39815</v>
      </c>
      <c r="C5" s="41" t="s">
        <v>20</v>
      </c>
      <c r="D5" s="42" t="s">
        <v>37</v>
      </c>
      <c r="E5" s="40">
        <v>90</v>
      </c>
      <c r="F5" s="41"/>
      <c r="G5" s="42">
        <f>G4+E5-F5</f>
        <v>37894</v>
      </c>
      <c r="H5" s="40"/>
      <c r="I5" s="41"/>
      <c r="J5" s="42">
        <f>J4+H5-I5</f>
        <v>39721</v>
      </c>
      <c r="K5" s="40"/>
      <c r="L5" s="41">
        <v>90</v>
      </c>
      <c r="M5" s="41"/>
      <c r="N5" s="42"/>
      <c r="O5" s="40" t="s">
        <v>20</v>
      </c>
      <c r="P5" s="40"/>
      <c r="Q5" s="41"/>
      <c r="R5" s="41"/>
      <c r="S5" s="41"/>
      <c r="T5" s="41"/>
      <c r="U5" s="41"/>
      <c r="V5" s="42"/>
      <c r="W5" s="40"/>
      <c r="X5" s="42"/>
      <c r="Y5" s="40"/>
      <c r="Z5" s="42"/>
      <c r="AA5" s="40"/>
      <c r="AB5" s="42"/>
      <c r="AC5" s="40"/>
      <c r="AD5" s="42"/>
    </row>
    <row r="6" spans="1:30">
      <c r="A6" s="40" t="s">
        <v>21</v>
      </c>
      <c r="B6" s="43">
        <v>39844</v>
      </c>
      <c r="C6" s="41" t="s">
        <v>21</v>
      </c>
      <c r="D6" s="42" t="s">
        <v>36</v>
      </c>
      <c r="E6" s="40"/>
      <c r="F6" s="41">
        <v>390</v>
      </c>
      <c r="G6" s="42">
        <f>G5+E6-F6</f>
        <v>37504</v>
      </c>
      <c r="H6" s="40"/>
      <c r="I6" s="41"/>
      <c r="J6" s="42">
        <f t="shared" ref="J6:J32" si="0">J5+H6-I6</f>
        <v>39721</v>
      </c>
      <c r="K6" s="40"/>
      <c r="L6" s="41"/>
      <c r="M6" s="41"/>
      <c r="N6" s="42"/>
      <c r="O6" s="40" t="s">
        <v>21</v>
      </c>
      <c r="P6" s="40"/>
      <c r="Q6" s="41"/>
      <c r="R6" s="41"/>
      <c r="S6" s="41"/>
      <c r="T6" s="41">
        <v>390</v>
      </c>
      <c r="U6" s="41"/>
      <c r="V6" s="42"/>
      <c r="W6" s="40"/>
      <c r="X6" s="42"/>
      <c r="Y6" s="40"/>
      <c r="Z6" s="42"/>
      <c r="AA6" s="40"/>
      <c r="AB6" s="42"/>
      <c r="AC6" s="40"/>
      <c r="AD6" s="42"/>
    </row>
    <row r="7" spans="1:30">
      <c r="A7" s="40" t="s">
        <v>22</v>
      </c>
      <c r="B7" s="43">
        <v>39871</v>
      </c>
      <c r="C7" s="41" t="s">
        <v>22</v>
      </c>
      <c r="D7" s="42" t="s">
        <v>78</v>
      </c>
      <c r="E7" s="40"/>
      <c r="F7" s="41">
        <v>20389</v>
      </c>
      <c r="G7" s="42">
        <f t="shared" ref="G7:G36" si="1">G6+E7-F7</f>
        <v>17115</v>
      </c>
      <c r="H7" s="40"/>
      <c r="I7" s="41"/>
      <c r="J7" s="42">
        <f t="shared" si="0"/>
        <v>39721</v>
      </c>
      <c r="K7" s="40"/>
      <c r="L7" s="41"/>
      <c r="M7" s="41"/>
      <c r="N7" s="42"/>
      <c r="O7" s="40" t="s">
        <v>22</v>
      </c>
      <c r="P7" s="40">
        <v>20389</v>
      </c>
      <c r="Q7" s="41"/>
      <c r="R7" s="41"/>
      <c r="S7" s="41"/>
      <c r="T7" s="41"/>
      <c r="U7" s="41"/>
      <c r="V7" s="42"/>
      <c r="W7" s="40"/>
      <c r="X7" s="42"/>
      <c r="Y7" s="40"/>
      <c r="Z7" s="42"/>
      <c r="AA7" s="40"/>
      <c r="AB7" s="42"/>
      <c r="AC7" s="40"/>
      <c r="AD7" s="42"/>
    </row>
    <row r="8" spans="1:30">
      <c r="A8" s="40" t="s">
        <v>23</v>
      </c>
      <c r="B8" s="43"/>
      <c r="C8" s="41"/>
      <c r="D8" s="42" t="s">
        <v>79</v>
      </c>
      <c r="E8" s="40"/>
      <c r="F8" s="41">
        <v>330</v>
      </c>
      <c r="G8" s="42">
        <f t="shared" si="1"/>
        <v>16785</v>
      </c>
      <c r="H8" s="40"/>
      <c r="I8" s="41"/>
      <c r="J8" s="42">
        <f t="shared" si="0"/>
        <v>39721</v>
      </c>
      <c r="K8" s="40"/>
      <c r="L8" s="41"/>
      <c r="M8" s="41"/>
      <c r="N8" s="42"/>
      <c r="O8" s="40" t="s">
        <v>23</v>
      </c>
      <c r="P8" s="40"/>
      <c r="Q8" s="41"/>
      <c r="R8" s="41"/>
      <c r="S8" s="41"/>
      <c r="T8" s="41">
        <v>330</v>
      </c>
      <c r="U8" s="41"/>
      <c r="V8" s="42"/>
      <c r="W8" s="40"/>
      <c r="X8" s="42"/>
      <c r="Y8" s="40"/>
      <c r="Z8" s="42"/>
      <c r="AA8" s="40"/>
      <c r="AB8" s="42"/>
      <c r="AC8" s="40"/>
      <c r="AD8" s="42"/>
    </row>
    <row r="9" spans="1:30">
      <c r="A9" s="40" t="s">
        <v>24</v>
      </c>
      <c r="B9" s="54" t="s">
        <v>80</v>
      </c>
      <c r="C9" s="41" t="s">
        <v>23</v>
      </c>
      <c r="D9" s="42" t="s">
        <v>36</v>
      </c>
      <c r="E9" s="40"/>
      <c r="F9" s="41">
        <v>390</v>
      </c>
      <c r="G9" s="42">
        <f t="shared" si="1"/>
        <v>16395</v>
      </c>
      <c r="H9" s="40"/>
      <c r="I9" s="41"/>
      <c r="J9" s="42">
        <f t="shared" si="0"/>
        <v>39721</v>
      </c>
      <c r="K9" s="40"/>
      <c r="L9" s="41"/>
      <c r="M9" s="41"/>
      <c r="N9" s="42"/>
      <c r="O9" s="40" t="s">
        <v>24</v>
      </c>
      <c r="P9" s="40"/>
      <c r="Q9" s="41"/>
      <c r="R9" s="41"/>
      <c r="S9" s="41"/>
      <c r="T9" s="41">
        <v>390</v>
      </c>
      <c r="U9" s="41"/>
      <c r="V9" s="42"/>
      <c r="W9" s="40"/>
      <c r="X9" s="42"/>
      <c r="Y9" s="40"/>
      <c r="Z9" s="42"/>
      <c r="AA9" s="40"/>
      <c r="AB9" s="42"/>
      <c r="AC9" s="40"/>
      <c r="AD9" s="42"/>
    </row>
    <row r="10" spans="1:30">
      <c r="A10" s="40" t="s">
        <v>25</v>
      </c>
      <c r="B10" s="43">
        <v>39903</v>
      </c>
      <c r="C10" s="41" t="s">
        <v>24</v>
      </c>
      <c r="D10" s="42" t="s">
        <v>36</v>
      </c>
      <c r="E10" s="40"/>
      <c r="F10" s="41">
        <v>390</v>
      </c>
      <c r="G10" s="42">
        <f t="shared" si="1"/>
        <v>16005</v>
      </c>
      <c r="H10" s="40"/>
      <c r="I10" s="41"/>
      <c r="J10" s="42">
        <f t="shared" si="0"/>
        <v>39721</v>
      </c>
      <c r="K10" s="40"/>
      <c r="L10" s="41"/>
      <c r="M10" s="41"/>
      <c r="N10" s="42"/>
      <c r="O10" s="40" t="s">
        <v>25</v>
      </c>
      <c r="P10" s="40"/>
      <c r="Q10" s="41"/>
      <c r="R10" s="41"/>
      <c r="S10" s="41"/>
      <c r="T10" s="41">
        <v>390</v>
      </c>
      <c r="U10" s="41"/>
      <c r="V10" s="42"/>
      <c r="W10" s="40"/>
      <c r="X10" s="42"/>
      <c r="Y10" s="40"/>
      <c r="Z10" s="42"/>
      <c r="AA10" s="40"/>
      <c r="AB10" s="42"/>
      <c r="AC10" s="40"/>
      <c r="AD10" s="42"/>
    </row>
    <row r="11" spans="1:30">
      <c r="A11" s="40" t="s">
        <v>26</v>
      </c>
      <c r="B11" s="43"/>
      <c r="C11" s="41"/>
      <c r="D11" s="42" t="s">
        <v>37</v>
      </c>
      <c r="E11" s="40">
        <v>37</v>
      </c>
      <c r="F11" s="41"/>
      <c r="G11" s="42">
        <f t="shared" si="1"/>
        <v>16042</v>
      </c>
      <c r="H11" s="40"/>
      <c r="I11" s="41"/>
      <c r="J11" s="42">
        <f t="shared" si="0"/>
        <v>39721</v>
      </c>
      <c r="K11" s="40"/>
      <c r="L11" s="41">
        <v>37</v>
      </c>
      <c r="M11" s="41"/>
      <c r="N11" s="42"/>
      <c r="O11" s="40" t="s">
        <v>26</v>
      </c>
      <c r="P11" s="40"/>
      <c r="Q11" s="41"/>
      <c r="R11" s="41"/>
      <c r="S11" s="41"/>
      <c r="T11" s="41"/>
      <c r="U11" s="41"/>
      <c r="V11" s="42"/>
      <c r="W11" s="40"/>
      <c r="X11" s="42"/>
      <c r="Y11" s="40"/>
      <c r="Z11" s="42"/>
      <c r="AA11" s="40"/>
      <c r="AB11" s="42"/>
      <c r="AC11" s="40"/>
      <c r="AD11" s="42"/>
    </row>
    <row r="12" spans="1:30">
      <c r="A12" s="40" t="s">
        <v>27</v>
      </c>
      <c r="B12" s="43">
        <v>39917</v>
      </c>
      <c r="C12" s="41" t="s">
        <v>44</v>
      </c>
      <c r="D12" s="42" t="s">
        <v>86</v>
      </c>
      <c r="E12" s="40"/>
      <c r="F12" s="41"/>
      <c r="G12" s="42"/>
      <c r="H12" s="40"/>
      <c r="I12" s="41">
        <v>19432</v>
      </c>
      <c r="J12" s="42">
        <f t="shared" si="0"/>
        <v>20289</v>
      </c>
      <c r="K12" s="40"/>
      <c r="L12" s="41"/>
      <c r="M12" s="41"/>
      <c r="N12" s="42"/>
      <c r="O12" s="40" t="s">
        <v>27</v>
      </c>
      <c r="P12" s="40">
        <v>19432</v>
      </c>
      <c r="Q12" s="41"/>
      <c r="R12" s="41"/>
      <c r="S12" s="41"/>
      <c r="T12" s="41"/>
      <c r="U12" s="41"/>
      <c r="V12" s="42"/>
      <c r="W12" s="40"/>
      <c r="X12" s="42"/>
      <c r="Y12" s="40"/>
      <c r="Z12" s="42"/>
      <c r="AA12" s="40"/>
      <c r="AB12" s="42"/>
      <c r="AC12" s="40"/>
      <c r="AD12" s="42"/>
    </row>
    <row r="13" spans="1:30">
      <c r="A13" s="40" t="s">
        <v>28</v>
      </c>
      <c r="B13" s="43">
        <v>39933</v>
      </c>
      <c r="C13" s="41" t="s">
        <v>25</v>
      </c>
      <c r="D13" s="42" t="s">
        <v>36</v>
      </c>
      <c r="E13" s="40"/>
      <c r="F13" s="41">
        <v>390</v>
      </c>
      <c r="G13" s="42">
        <f>G11+E13-F13</f>
        <v>15652</v>
      </c>
      <c r="H13" s="40"/>
      <c r="I13" s="41"/>
      <c r="J13" s="42">
        <f t="shared" si="0"/>
        <v>20289</v>
      </c>
      <c r="K13" s="40"/>
      <c r="L13" s="41"/>
      <c r="M13" s="41"/>
      <c r="N13" s="42"/>
      <c r="O13" s="40" t="s">
        <v>28</v>
      </c>
      <c r="P13" s="40"/>
      <c r="Q13" s="41"/>
      <c r="R13" s="41"/>
      <c r="S13" s="41"/>
      <c r="T13" s="41">
        <v>390</v>
      </c>
      <c r="U13" s="41"/>
      <c r="V13" s="42"/>
      <c r="W13" s="40"/>
      <c r="X13" s="42"/>
      <c r="Y13" s="40"/>
      <c r="Z13" s="42"/>
      <c r="AA13" s="40"/>
      <c r="AB13" s="42"/>
      <c r="AC13" s="40"/>
      <c r="AD13" s="42"/>
    </row>
    <row r="14" spans="1:30">
      <c r="A14" s="40" t="s">
        <v>29</v>
      </c>
      <c r="B14" s="43">
        <v>39963</v>
      </c>
      <c r="C14" s="41" t="s">
        <v>26</v>
      </c>
      <c r="D14" s="42" t="s">
        <v>36</v>
      </c>
      <c r="E14" s="40"/>
      <c r="F14" s="41">
        <v>390</v>
      </c>
      <c r="G14" s="42">
        <f t="shared" si="1"/>
        <v>15262</v>
      </c>
      <c r="H14" s="40"/>
      <c r="I14" s="41"/>
      <c r="J14" s="42">
        <f t="shared" si="0"/>
        <v>20289</v>
      </c>
      <c r="K14" s="40"/>
      <c r="L14" s="41"/>
      <c r="M14" s="41"/>
      <c r="N14" s="42"/>
      <c r="O14" s="40" t="s">
        <v>29</v>
      </c>
      <c r="P14" s="40"/>
      <c r="Q14" s="41"/>
      <c r="R14" s="41"/>
      <c r="S14" s="41"/>
      <c r="T14" s="41">
        <v>390</v>
      </c>
      <c r="U14" s="41"/>
      <c r="V14" s="42"/>
      <c r="W14" s="40"/>
      <c r="X14" s="42"/>
      <c r="Y14" s="40"/>
      <c r="Z14" s="42"/>
      <c r="AA14" s="40"/>
      <c r="AB14" s="42"/>
      <c r="AC14" s="40"/>
      <c r="AD14" s="42"/>
    </row>
    <row r="15" spans="1:30">
      <c r="A15" s="40" t="s">
        <v>30</v>
      </c>
      <c r="B15" s="43">
        <v>39994</v>
      </c>
      <c r="C15" s="41" t="s">
        <v>27</v>
      </c>
      <c r="D15" s="42" t="s">
        <v>36</v>
      </c>
      <c r="E15" s="40"/>
      <c r="F15" s="41">
        <v>390</v>
      </c>
      <c r="G15" s="42">
        <f t="shared" si="1"/>
        <v>14872</v>
      </c>
      <c r="H15" s="40"/>
      <c r="I15" s="41"/>
      <c r="J15" s="42">
        <f t="shared" si="0"/>
        <v>20289</v>
      </c>
      <c r="K15" s="40"/>
      <c r="L15" s="41"/>
      <c r="M15" s="41"/>
      <c r="N15" s="42"/>
      <c r="O15" s="40" t="s">
        <v>30</v>
      </c>
      <c r="P15" s="40"/>
      <c r="Q15" s="41"/>
      <c r="R15" s="41"/>
      <c r="S15" s="41"/>
      <c r="T15" s="41">
        <v>390</v>
      </c>
      <c r="U15" s="41"/>
      <c r="V15" s="42"/>
      <c r="W15" s="40"/>
      <c r="X15" s="42"/>
      <c r="Y15" s="40"/>
      <c r="Z15" s="42"/>
      <c r="AA15" s="40"/>
      <c r="AB15" s="42"/>
      <c r="AC15" s="40"/>
      <c r="AD15" s="42"/>
    </row>
    <row r="16" spans="1:30">
      <c r="A16" s="40" t="s">
        <v>31</v>
      </c>
      <c r="B16" s="43"/>
      <c r="C16" s="41"/>
      <c r="D16" s="42" t="s">
        <v>37</v>
      </c>
      <c r="E16" s="40">
        <v>19</v>
      </c>
      <c r="F16" s="41"/>
      <c r="G16" s="42">
        <f t="shared" si="1"/>
        <v>14891</v>
      </c>
      <c r="H16" s="40"/>
      <c r="I16" s="41"/>
      <c r="J16" s="42">
        <f t="shared" si="0"/>
        <v>20289</v>
      </c>
      <c r="K16" s="40"/>
      <c r="L16" s="41">
        <v>19</v>
      </c>
      <c r="M16" s="41"/>
      <c r="N16" s="42"/>
      <c r="O16" s="40" t="s">
        <v>31</v>
      </c>
      <c r="P16" s="40"/>
      <c r="Q16" s="41"/>
      <c r="R16" s="41"/>
      <c r="S16" s="41"/>
      <c r="T16" s="41"/>
      <c r="U16" s="41"/>
      <c r="V16" s="42"/>
      <c r="W16" s="40"/>
      <c r="X16" s="42"/>
      <c r="Y16" s="40"/>
      <c r="Z16" s="42"/>
      <c r="AA16" s="40"/>
      <c r="AB16" s="42"/>
      <c r="AC16" s="40"/>
      <c r="AD16" s="42"/>
    </row>
    <row r="17" spans="1:30">
      <c r="A17" s="40" t="s">
        <v>32</v>
      </c>
      <c r="B17" s="43">
        <v>40025</v>
      </c>
      <c r="C17" s="41" t="s">
        <v>28</v>
      </c>
      <c r="D17" s="42" t="s">
        <v>36</v>
      </c>
      <c r="E17" s="40"/>
      <c r="F17" s="41">
        <v>390</v>
      </c>
      <c r="G17" s="42">
        <f t="shared" si="1"/>
        <v>14501</v>
      </c>
      <c r="H17" s="40"/>
      <c r="I17" s="41"/>
      <c r="J17" s="42">
        <f t="shared" si="0"/>
        <v>20289</v>
      </c>
      <c r="K17" s="40"/>
      <c r="L17" s="41"/>
      <c r="M17" s="41"/>
      <c r="N17" s="42"/>
      <c r="O17" s="40" t="s">
        <v>32</v>
      </c>
      <c r="P17" s="40"/>
      <c r="Q17" s="41"/>
      <c r="R17" s="41"/>
      <c r="S17" s="41"/>
      <c r="T17" s="41">
        <v>390</v>
      </c>
      <c r="U17" s="41"/>
      <c r="V17" s="42"/>
      <c r="W17" s="40"/>
      <c r="X17" s="42"/>
      <c r="Y17" s="40"/>
      <c r="Z17" s="42"/>
      <c r="AA17" s="40"/>
      <c r="AB17" s="42"/>
      <c r="AC17" s="40"/>
      <c r="AD17" s="42"/>
    </row>
    <row r="18" spans="1:30">
      <c r="A18" s="40" t="s">
        <v>33</v>
      </c>
      <c r="B18" s="43">
        <v>40054</v>
      </c>
      <c r="C18" s="41" t="s">
        <v>29</v>
      </c>
      <c r="D18" s="42" t="s">
        <v>36</v>
      </c>
      <c r="E18" s="40"/>
      <c r="F18" s="41">
        <v>390</v>
      </c>
      <c r="G18" s="42">
        <f t="shared" si="1"/>
        <v>14111</v>
      </c>
      <c r="H18" s="40"/>
      <c r="I18" s="41"/>
      <c r="J18" s="42">
        <f t="shared" si="0"/>
        <v>20289</v>
      </c>
      <c r="K18" s="40"/>
      <c r="L18" s="41"/>
      <c r="M18" s="41"/>
      <c r="N18" s="42"/>
      <c r="O18" s="40" t="s">
        <v>33</v>
      </c>
      <c r="P18" s="40"/>
      <c r="Q18" s="41"/>
      <c r="R18" s="41"/>
      <c r="S18" s="41"/>
      <c r="T18" s="41">
        <v>390</v>
      </c>
      <c r="U18" s="41"/>
      <c r="V18" s="42"/>
      <c r="W18" s="40"/>
      <c r="X18" s="42"/>
      <c r="Y18" s="40"/>
      <c r="Z18" s="42"/>
      <c r="AA18" s="40"/>
      <c r="AB18" s="42"/>
      <c r="AC18" s="40"/>
      <c r="AD18" s="42"/>
    </row>
    <row r="19" spans="1:30">
      <c r="A19" s="40" t="s">
        <v>34</v>
      </c>
      <c r="B19" s="43">
        <v>40086</v>
      </c>
      <c r="C19" s="41" t="s">
        <v>48</v>
      </c>
      <c r="D19" s="42" t="s">
        <v>87</v>
      </c>
      <c r="E19" s="40"/>
      <c r="F19" s="41"/>
      <c r="G19" s="42"/>
      <c r="H19" s="40"/>
      <c r="I19" s="41">
        <v>260</v>
      </c>
      <c r="J19" s="42">
        <f t="shared" si="0"/>
        <v>20029</v>
      </c>
      <c r="K19" s="40"/>
      <c r="L19" s="41"/>
      <c r="M19" s="41"/>
      <c r="N19" s="42"/>
      <c r="O19" s="40" t="s">
        <v>34</v>
      </c>
      <c r="P19" s="40"/>
      <c r="Q19" s="41"/>
      <c r="R19" s="41"/>
      <c r="S19" s="41">
        <v>260</v>
      </c>
      <c r="T19" s="41"/>
      <c r="U19" s="41"/>
      <c r="V19" s="42"/>
      <c r="W19" s="40"/>
      <c r="X19" s="42"/>
      <c r="Y19" s="40"/>
      <c r="Z19" s="42"/>
      <c r="AA19" s="40"/>
      <c r="AB19" s="42"/>
      <c r="AC19" s="40"/>
      <c r="AD19" s="42"/>
    </row>
    <row r="20" spans="1:30">
      <c r="A20" s="40" t="s">
        <v>35</v>
      </c>
      <c r="B20" s="43">
        <v>40086</v>
      </c>
      <c r="C20" s="41" t="s">
        <v>30</v>
      </c>
      <c r="D20" s="42" t="s">
        <v>36</v>
      </c>
      <c r="E20" s="40"/>
      <c r="F20" s="41">
        <v>390</v>
      </c>
      <c r="G20" s="42">
        <f>G18+E20-F20</f>
        <v>13721</v>
      </c>
      <c r="H20" s="40"/>
      <c r="I20" s="41"/>
      <c r="J20" s="42">
        <f t="shared" si="0"/>
        <v>20029</v>
      </c>
      <c r="K20" s="40"/>
      <c r="L20" s="41"/>
      <c r="M20" s="41"/>
      <c r="N20" s="42"/>
      <c r="O20" s="40" t="s">
        <v>35</v>
      </c>
      <c r="P20" s="40"/>
      <c r="Q20" s="41"/>
      <c r="R20" s="41"/>
      <c r="S20" s="41"/>
      <c r="T20" s="41">
        <v>390</v>
      </c>
      <c r="U20" s="41"/>
      <c r="V20" s="42"/>
      <c r="W20" s="40"/>
      <c r="X20" s="42"/>
      <c r="Y20" s="40"/>
      <c r="Z20" s="42"/>
      <c r="AA20" s="40"/>
      <c r="AB20" s="42"/>
      <c r="AC20" s="40"/>
      <c r="AD20" s="42"/>
    </row>
    <row r="21" spans="1:30">
      <c r="A21" s="40" t="s">
        <v>83</v>
      </c>
      <c r="B21" s="43"/>
      <c r="C21" s="41"/>
      <c r="D21" s="42" t="s">
        <v>37</v>
      </c>
      <c r="E21" s="40">
        <v>18</v>
      </c>
      <c r="F21" s="41"/>
      <c r="G21" s="42">
        <f t="shared" si="1"/>
        <v>13739</v>
      </c>
      <c r="H21" s="40"/>
      <c r="I21" s="41"/>
      <c r="J21" s="42">
        <f t="shared" si="0"/>
        <v>20029</v>
      </c>
      <c r="K21" s="40"/>
      <c r="L21" s="41">
        <v>18</v>
      </c>
      <c r="M21" s="41"/>
      <c r="N21" s="42"/>
      <c r="O21" s="40" t="s">
        <v>83</v>
      </c>
      <c r="P21" s="40"/>
      <c r="Q21" s="41"/>
      <c r="R21" s="41"/>
      <c r="S21" s="41"/>
      <c r="T21" s="41"/>
      <c r="U21" s="41"/>
      <c r="V21" s="42"/>
      <c r="W21" s="40"/>
      <c r="X21" s="42"/>
      <c r="Y21" s="40"/>
      <c r="Z21" s="42"/>
      <c r="AA21" s="40"/>
      <c r="AB21" s="42"/>
      <c r="AC21" s="40"/>
      <c r="AD21" s="42"/>
    </row>
    <row r="22" spans="1:30">
      <c r="A22" s="40" t="s">
        <v>85</v>
      </c>
      <c r="B22" s="43">
        <v>40096</v>
      </c>
      <c r="C22" s="41" t="s">
        <v>31</v>
      </c>
      <c r="D22" s="42" t="s">
        <v>81</v>
      </c>
      <c r="E22" s="40">
        <v>231867</v>
      </c>
      <c r="F22" s="41"/>
      <c r="G22" s="42">
        <f t="shared" si="1"/>
        <v>245606</v>
      </c>
      <c r="H22" s="40"/>
      <c r="I22" s="41"/>
      <c r="J22" s="42">
        <f t="shared" si="0"/>
        <v>20029</v>
      </c>
      <c r="K22" s="40">
        <v>231867</v>
      </c>
      <c r="L22" s="41"/>
      <c r="M22" s="41"/>
      <c r="N22" s="42"/>
      <c r="O22" s="40" t="s">
        <v>85</v>
      </c>
      <c r="P22" s="40"/>
      <c r="Q22" s="41"/>
      <c r="R22" s="41"/>
      <c r="S22" s="41"/>
      <c r="T22" s="41"/>
      <c r="U22" s="41"/>
      <c r="V22" s="42"/>
      <c r="W22" s="40"/>
      <c r="X22" s="42"/>
      <c r="Y22" s="40"/>
      <c r="Z22" s="42"/>
      <c r="AA22" s="40"/>
      <c r="AB22" s="42"/>
      <c r="AC22" s="40"/>
      <c r="AD22" s="42"/>
    </row>
    <row r="23" spans="1:30">
      <c r="A23" s="40" t="s">
        <v>97</v>
      </c>
      <c r="B23" s="43">
        <v>40106</v>
      </c>
      <c r="C23" s="41" t="s">
        <v>53</v>
      </c>
      <c r="D23" s="42" t="s">
        <v>88</v>
      </c>
      <c r="E23" s="40"/>
      <c r="F23" s="41"/>
      <c r="G23" s="42"/>
      <c r="H23" s="40"/>
      <c r="I23" s="41">
        <v>3500</v>
      </c>
      <c r="J23" s="42">
        <f t="shared" si="0"/>
        <v>16529</v>
      </c>
      <c r="K23" s="40"/>
      <c r="L23" s="41"/>
      <c r="M23" s="41"/>
      <c r="N23" s="42"/>
      <c r="O23" s="40" t="s">
        <v>97</v>
      </c>
      <c r="P23" s="40">
        <v>3500</v>
      </c>
      <c r="Q23" s="41"/>
      <c r="R23" s="41"/>
      <c r="S23" s="41"/>
      <c r="T23" s="41"/>
      <c r="U23" s="41"/>
      <c r="V23" s="42"/>
      <c r="W23" s="40"/>
      <c r="X23" s="42"/>
      <c r="Y23" s="40"/>
      <c r="Z23" s="42"/>
      <c r="AA23" s="40"/>
      <c r="AB23" s="42"/>
      <c r="AC23" s="40"/>
      <c r="AD23" s="42"/>
    </row>
    <row r="24" spans="1:30">
      <c r="A24" s="40" t="s">
        <v>98</v>
      </c>
      <c r="B24" s="43">
        <v>40117</v>
      </c>
      <c r="C24" s="41" t="s">
        <v>32</v>
      </c>
      <c r="D24" s="42" t="s">
        <v>36</v>
      </c>
      <c r="E24" s="40"/>
      <c r="F24" s="41">
        <v>390</v>
      </c>
      <c r="G24" s="42">
        <f>G22+E24-F24</f>
        <v>245216</v>
      </c>
      <c r="H24" s="40"/>
      <c r="I24" s="41"/>
      <c r="J24" s="42">
        <f t="shared" si="0"/>
        <v>16529</v>
      </c>
      <c r="K24" s="40"/>
      <c r="L24" s="41"/>
      <c r="M24" s="41"/>
      <c r="N24" s="42"/>
      <c r="O24" s="40" t="s">
        <v>98</v>
      </c>
      <c r="P24" s="40"/>
      <c r="Q24" s="41"/>
      <c r="R24" s="41"/>
      <c r="S24" s="41"/>
      <c r="T24" s="41">
        <v>390</v>
      </c>
      <c r="U24" s="41"/>
      <c r="V24" s="42"/>
      <c r="W24" s="40"/>
      <c r="X24" s="42"/>
      <c r="Y24" s="40"/>
      <c r="Z24" s="42"/>
      <c r="AA24" s="40"/>
      <c r="AB24" s="42"/>
      <c r="AC24" s="40"/>
      <c r="AD24" s="42"/>
    </row>
    <row r="25" spans="1:30">
      <c r="A25" s="40" t="s">
        <v>100</v>
      </c>
      <c r="B25" s="43">
        <v>40120</v>
      </c>
      <c r="C25" s="41" t="s">
        <v>33</v>
      </c>
      <c r="D25" s="42" t="s">
        <v>79</v>
      </c>
      <c r="E25" s="40"/>
      <c r="F25" s="41">
        <v>165</v>
      </c>
      <c r="G25" s="42">
        <f t="shared" si="1"/>
        <v>245051</v>
      </c>
      <c r="H25" s="40"/>
      <c r="I25" s="41"/>
      <c r="J25" s="42">
        <f t="shared" si="0"/>
        <v>16529</v>
      </c>
      <c r="K25" s="40"/>
      <c r="L25" s="41"/>
      <c r="M25" s="41"/>
      <c r="N25" s="42"/>
      <c r="O25" s="40" t="s">
        <v>100</v>
      </c>
      <c r="P25" s="40"/>
      <c r="Q25" s="41"/>
      <c r="R25" s="41"/>
      <c r="S25" s="41"/>
      <c r="T25" s="41">
        <v>165</v>
      </c>
      <c r="U25" s="41"/>
      <c r="V25" s="42"/>
      <c r="W25" s="40"/>
      <c r="X25" s="42"/>
      <c r="Y25" s="40"/>
      <c r="Z25" s="42"/>
      <c r="AA25" s="40"/>
      <c r="AB25" s="42"/>
      <c r="AC25" s="40"/>
      <c r="AD25" s="42"/>
    </row>
    <row r="26" spans="1:30">
      <c r="A26" s="40" t="s">
        <v>178</v>
      </c>
      <c r="B26" s="43"/>
      <c r="C26" s="41"/>
      <c r="D26" s="42" t="s">
        <v>82</v>
      </c>
      <c r="E26" s="40"/>
      <c r="F26" s="41">
        <v>120000</v>
      </c>
      <c r="G26" s="42">
        <f t="shared" si="1"/>
        <v>125051</v>
      </c>
      <c r="H26" s="40"/>
      <c r="I26" s="41"/>
      <c r="J26" s="42">
        <f t="shared" si="0"/>
        <v>16529</v>
      </c>
      <c r="K26" s="40"/>
      <c r="L26" s="41"/>
      <c r="M26" s="41"/>
      <c r="N26" s="42"/>
      <c r="O26" s="40" t="s">
        <v>178</v>
      </c>
      <c r="P26" s="40"/>
      <c r="Q26" s="41"/>
      <c r="R26" s="41"/>
      <c r="S26" s="41"/>
      <c r="T26" s="41"/>
      <c r="V26" s="41">
        <v>120000</v>
      </c>
      <c r="W26" s="40"/>
      <c r="X26" s="42"/>
      <c r="Y26" s="40"/>
      <c r="Z26" s="42"/>
      <c r="AA26" s="40"/>
      <c r="AB26" s="42"/>
      <c r="AC26" s="40"/>
      <c r="AD26" s="42"/>
    </row>
    <row r="27" spans="1:30">
      <c r="A27" s="40" t="s">
        <v>179</v>
      </c>
      <c r="B27" s="43">
        <v>40132</v>
      </c>
      <c r="C27" s="41" t="s">
        <v>54</v>
      </c>
      <c r="D27" s="42" t="s">
        <v>89</v>
      </c>
      <c r="E27" s="40"/>
      <c r="F27" s="41"/>
      <c r="G27" s="42"/>
      <c r="H27" s="40"/>
      <c r="I27" s="41">
        <v>3486</v>
      </c>
      <c r="J27" s="42">
        <f t="shared" si="0"/>
        <v>13043</v>
      </c>
      <c r="K27" s="40"/>
      <c r="L27" s="41"/>
      <c r="M27" s="41"/>
      <c r="N27" s="42"/>
      <c r="O27" s="40" t="s">
        <v>179</v>
      </c>
      <c r="Q27" s="41"/>
      <c r="R27" s="41"/>
      <c r="S27" s="41"/>
      <c r="T27" s="41"/>
      <c r="U27" s="41"/>
      <c r="V27" s="40">
        <v>3486</v>
      </c>
      <c r="W27" s="40"/>
      <c r="X27" s="42"/>
      <c r="Y27" s="40"/>
      <c r="Z27" s="42"/>
      <c r="AA27" s="40"/>
      <c r="AB27" s="42"/>
      <c r="AC27" s="40"/>
      <c r="AD27" s="42"/>
    </row>
    <row r="28" spans="1:30">
      <c r="A28" s="40" t="s">
        <v>180</v>
      </c>
      <c r="B28" s="43">
        <v>40141</v>
      </c>
      <c r="C28" s="41" t="s">
        <v>34</v>
      </c>
      <c r="D28" s="42" t="s">
        <v>37</v>
      </c>
      <c r="E28" s="40">
        <v>54</v>
      </c>
      <c r="F28" s="41"/>
      <c r="G28" s="42">
        <f>G26+E28-F28</f>
        <v>125105</v>
      </c>
      <c r="H28" s="40"/>
      <c r="I28" s="41"/>
      <c r="J28" s="42">
        <f t="shared" si="0"/>
        <v>13043</v>
      </c>
      <c r="K28" s="40"/>
      <c r="L28" s="41">
        <v>54</v>
      </c>
      <c r="M28" s="41"/>
      <c r="N28" s="42"/>
      <c r="O28" s="40" t="s">
        <v>180</v>
      </c>
      <c r="P28" s="40"/>
      <c r="Q28" s="41"/>
      <c r="R28" s="41"/>
      <c r="S28" s="41"/>
      <c r="T28" s="41"/>
      <c r="U28" s="41"/>
      <c r="V28" s="42"/>
      <c r="W28" s="40"/>
      <c r="X28" s="42"/>
      <c r="Y28" s="40"/>
      <c r="Z28" s="42"/>
      <c r="AA28" s="40"/>
      <c r="AB28" s="42"/>
      <c r="AC28" s="40"/>
      <c r="AD28" s="42"/>
    </row>
    <row r="29" spans="1:30">
      <c r="A29" s="40" t="s">
        <v>181</v>
      </c>
      <c r="B29" s="43">
        <v>40145</v>
      </c>
      <c r="C29" s="41" t="s">
        <v>35</v>
      </c>
      <c r="D29" s="42" t="s">
        <v>36</v>
      </c>
      <c r="E29" s="40"/>
      <c r="F29" s="41">
        <v>390</v>
      </c>
      <c r="G29" s="42">
        <f t="shared" si="1"/>
        <v>124715</v>
      </c>
      <c r="H29" s="40"/>
      <c r="I29" s="41"/>
      <c r="J29" s="42">
        <f t="shared" si="0"/>
        <v>13043</v>
      </c>
      <c r="K29" s="40"/>
      <c r="L29" s="41"/>
      <c r="M29" s="41"/>
      <c r="N29" s="42"/>
      <c r="O29" s="40" t="s">
        <v>181</v>
      </c>
      <c r="P29" s="40"/>
      <c r="Q29" s="41"/>
      <c r="R29" s="41"/>
      <c r="S29" s="41"/>
      <c r="T29" s="41">
        <v>390</v>
      </c>
      <c r="U29" s="41"/>
      <c r="V29" s="42"/>
      <c r="W29" s="40"/>
      <c r="X29" s="42"/>
      <c r="Y29" s="40"/>
      <c r="Z29" s="42"/>
      <c r="AA29" s="40"/>
      <c r="AB29" s="42"/>
      <c r="AC29" s="40"/>
      <c r="AD29" s="42"/>
    </row>
    <row r="30" spans="1:30">
      <c r="A30" s="40" t="s">
        <v>182</v>
      </c>
      <c r="B30" s="43">
        <v>40148</v>
      </c>
      <c r="C30" s="41" t="s">
        <v>55</v>
      </c>
      <c r="D30" s="42" t="s">
        <v>90</v>
      </c>
      <c r="E30" s="40"/>
      <c r="F30" s="41"/>
      <c r="G30" s="42"/>
      <c r="H30" s="40"/>
      <c r="I30" s="41">
        <v>4336</v>
      </c>
      <c r="J30" s="42">
        <f t="shared" si="0"/>
        <v>8707</v>
      </c>
      <c r="K30" s="40"/>
      <c r="L30" s="41"/>
      <c r="M30" s="41"/>
      <c r="N30" s="42"/>
      <c r="O30" s="40" t="s">
        <v>182</v>
      </c>
      <c r="P30" s="40"/>
      <c r="Q30" s="41"/>
      <c r="R30" s="41">
        <v>4336</v>
      </c>
      <c r="S30" s="41"/>
      <c r="T30" s="41"/>
      <c r="U30" s="41"/>
      <c r="V30" s="42"/>
      <c r="W30" s="40"/>
      <c r="X30" s="42"/>
      <c r="Y30" s="40"/>
      <c r="Z30" s="42"/>
      <c r="AA30" s="40"/>
      <c r="AB30" s="42"/>
      <c r="AC30" s="40"/>
      <c r="AD30" s="42"/>
    </row>
    <row r="31" spans="1:30">
      <c r="A31" s="40" t="s">
        <v>183</v>
      </c>
      <c r="B31" s="43">
        <v>40152</v>
      </c>
      <c r="D31" s="42" t="s">
        <v>91</v>
      </c>
      <c r="E31" s="40"/>
      <c r="F31" s="41"/>
      <c r="G31" s="42"/>
      <c r="H31" s="40">
        <v>34493</v>
      </c>
      <c r="I31" s="41"/>
      <c r="J31" s="42">
        <f t="shared" si="0"/>
        <v>43200</v>
      </c>
      <c r="K31" s="40"/>
      <c r="L31" s="41"/>
      <c r="M31" s="41"/>
      <c r="N31" s="42"/>
      <c r="O31" s="40" t="s">
        <v>183</v>
      </c>
      <c r="P31" s="40"/>
      <c r="Q31" s="41"/>
      <c r="R31" s="41"/>
      <c r="S31" s="41"/>
      <c r="T31" s="41"/>
      <c r="U31" s="41"/>
      <c r="V31" s="42"/>
      <c r="W31" s="40"/>
      <c r="X31" s="42"/>
      <c r="Y31" s="40"/>
      <c r="Z31" s="42">
        <v>34493</v>
      </c>
      <c r="AA31" s="40"/>
      <c r="AB31" s="42"/>
      <c r="AC31" s="40"/>
      <c r="AD31" s="42"/>
    </row>
    <row r="32" spans="1:30">
      <c r="A32" s="40" t="s">
        <v>184</v>
      </c>
      <c r="B32" s="43">
        <v>40152</v>
      </c>
      <c r="C32" s="41" t="s">
        <v>56</v>
      </c>
      <c r="D32" s="42" t="s">
        <v>92</v>
      </c>
      <c r="E32" s="40"/>
      <c r="F32" s="41"/>
      <c r="G32" s="42"/>
      <c r="H32" s="40"/>
      <c r="I32" s="41">
        <v>43200</v>
      </c>
      <c r="J32" s="42">
        <f t="shared" si="0"/>
        <v>0</v>
      </c>
      <c r="K32" s="40"/>
      <c r="L32" s="41"/>
      <c r="M32" s="41"/>
      <c r="N32" s="42"/>
      <c r="O32" s="40" t="s">
        <v>184</v>
      </c>
      <c r="Q32" s="41"/>
      <c r="R32" s="41"/>
      <c r="S32" s="41"/>
      <c r="T32" s="41"/>
      <c r="U32" s="41"/>
      <c r="V32" s="40">
        <v>43200</v>
      </c>
      <c r="W32" s="40"/>
      <c r="X32" s="42"/>
      <c r="Y32" s="40"/>
      <c r="Z32" s="42"/>
      <c r="AA32" s="40"/>
      <c r="AB32" s="42"/>
      <c r="AC32" s="40"/>
      <c r="AD32" s="42"/>
    </row>
    <row r="33" spans="1:31">
      <c r="A33" s="40" t="s">
        <v>185</v>
      </c>
      <c r="B33" s="43">
        <v>40159</v>
      </c>
      <c r="C33" s="41" t="s">
        <v>83</v>
      </c>
      <c r="D33" s="42" t="s">
        <v>79</v>
      </c>
      <c r="E33" s="40"/>
      <c r="F33" s="41">
        <v>165</v>
      </c>
      <c r="G33" s="42">
        <f>G29+E33-F33</f>
        <v>124550</v>
      </c>
      <c r="H33" s="40"/>
      <c r="I33" s="41"/>
      <c r="J33" s="42"/>
      <c r="K33" s="40"/>
      <c r="L33" s="41"/>
      <c r="M33" s="41"/>
      <c r="N33" s="42"/>
      <c r="O33" s="40" t="s">
        <v>185</v>
      </c>
      <c r="P33" s="40"/>
      <c r="Q33" s="41"/>
      <c r="R33" s="41"/>
      <c r="S33" s="41"/>
      <c r="T33" s="41">
        <v>165</v>
      </c>
      <c r="U33" s="41"/>
      <c r="V33" s="42"/>
      <c r="W33" s="40"/>
      <c r="X33" s="42"/>
      <c r="Y33" s="40"/>
      <c r="Z33" s="42"/>
      <c r="AA33" s="40"/>
      <c r="AB33" s="42"/>
      <c r="AC33" s="40"/>
      <c r="AD33" s="42"/>
    </row>
    <row r="34" spans="1:31">
      <c r="A34" s="40" t="s">
        <v>186</v>
      </c>
      <c r="B34" s="43"/>
      <c r="C34" s="41"/>
      <c r="D34" s="42" t="s">
        <v>84</v>
      </c>
      <c r="E34" s="40"/>
      <c r="F34" s="41">
        <v>42000</v>
      </c>
      <c r="G34" s="42">
        <f t="shared" si="1"/>
        <v>82550</v>
      </c>
      <c r="H34" s="40"/>
      <c r="I34" s="41"/>
      <c r="J34" s="42"/>
      <c r="K34" s="40"/>
      <c r="L34" s="41"/>
      <c r="M34" s="41"/>
      <c r="N34" s="42"/>
      <c r="O34" s="40" t="s">
        <v>186</v>
      </c>
      <c r="P34" s="40"/>
      <c r="Q34" s="41"/>
      <c r="R34" s="41"/>
      <c r="S34" s="41"/>
      <c r="T34" s="41"/>
      <c r="V34" s="41">
        <v>42000</v>
      </c>
      <c r="W34" s="40"/>
      <c r="X34" s="42"/>
      <c r="Y34" s="40"/>
      <c r="Z34" s="42"/>
      <c r="AA34" s="40"/>
      <c r="AB34" s="42"/>
      <c r="AC34" s="40"/>
      <c r="AD34" s="42"/>
    </row>
    <row r="35" spans="1:31">
      <c r="A35" s="40" t="s">
        <v>187</v>
      </c>
      <c r="B35" s="43">
        <v>40178</v>
      </c>
      <c r="C35" s="41" t="s">
        <v>85</v>
      </c>
      <c r="D35" s="42" t="s">
        <v>36</v>
      </c>
      <c r="E35" s="40"/>
      <c r="F35" s="41">
        <v>390</v>
      </c>
      <c r="G35" s="42">
        <f t="shared" si="1"/>
        <v>82160</v>
      </c>
      <c r="H35" s="40"/>
      <c r="I35" s="41"/>
      <c r="J35" s="42"/>
      <c r="K35" s="40"/>
      <c r="L35" s="41"/>
      <c r="M35" s="41"/>
      <c r="N35" s="42"/>
      <c r="O35" s="40" t="s">
        <v>187</v>
      </c>
      <c r="P35" s="40"/>
      <c r="Q35" s="41"/>
      <c r="R35" s="41"/>
      <c r="S35" s="41"/>
      <c r="T35" s="41">
        <v>390</v>
      </c>
      <c r="U35" s="41"/>
      <c r="V35" s="42"/>
      <c r="W35" s="40"/>
      <c r="X35" s="42"/>
      <c r="Y35" s="40"/>
      <c r="Z35" s="42"/>
      <c r="AA35" s="40"/>
      <c r="AB35" s="42"/>
      <c r="AC35" s="40"/>
      <c r="AD35" s="42"/>
    </row>
    <row r="36" spans="1:31">
      <c r="A36" s="40" t="s">
        <v>188</v>
      </c>
      <c r="B36" s="43"/>
      <c r="C36" s="41"/>
      <c r="D36" s="42" t="s">
        <v>37</v>
      </c>
      <c r="E36" s="40">
        <v>172</v>
      </c>
      <c r="F36" s="41"/>
      <c r="G36" s="42">
        <f t="shared" si="1"/>
        <v>82332</v>
      </c>
      <c r="H36" s="40"/>
      <c r="I36" s="41"/>
      <c r="J36" s="42"/>
      <c r="K36" s="40"/>
      <c r="L36" s="41">
        <v>172</v>
      </c>
      <c r="M36" s="41"/>
      <c r="N36" s="42"/>
      <c r="O36" s="40" t="s">
        <v>188</v>
      </c>
      <c r="P36" s="40"/>
      <c r="Q36" s="41"/>
      <c r="R36" s="41"/>
      <c r="S36" s="41"/>
      <c r="T36" s="41"/>
      <c r="U36" s="41"/>
      <c r="V36" s="42"/>
      <c r="W36" s="40"/>
      <c r="X36" s="42"/>
      <c r="Y36" s="40"/>
      <c r="Z36" s="42"/>
      <c r="AA36" s="40"/>
      <c r="AB36" s="42"/>
      <c r="AC36" s="40"/>
      <c r="AD36" s="42"/>
    </row>
    <row r="37" spans="1:31">
      <c r="A37" s="40"/>
      <c r="B37" s="43"/>
      <c r="C37" s="41"/>
      <c r="D37" s="92" t="s">
        <v>73</v>
      </c>
      <c r="E37" s="40">
        <f>SUM(E4:E36)</f>
        <v>270061</v>
      </c>
      <c r="F37" s="44"/>
      <c r="G37" s="45"/>
      <c r="H37" s="40">
        <f>SUM(H4:H36)</f>
        <v>74214</v>
      </c>
      <c r="I37" s="44"/>
      <c r="J37" s="45"/>
      <c r="K37" s="46"/>
      <c r="L37" s="44"/>
      <c r="M37" s="44"/>
      <c r="N37" s="45"/>
      <c r="O37" s="40"/>
      <c r="P37" s="40">
        <f>SUM(P4:P36)</f>
        <v>43321</v>
      </c>
      <c r="Q37" s="40">
        <f t="shared" ref="Q37:V37" si="2">SUM(Q4:Q36)</f>
        <v>0</v>
      </c>
      <c r="R37" s="40">
        <f t="shared" si="2"/>
        <v>4336</v>
      </c>
      <c r="S37" s="40">
        <f t="shared" si="2"/>
        <v>260</v>
      </c>
      <c r="T37" s="40">
        <f t="shared" si="2"/>
        <v>5340</v>
      </c>
      <c r="U37" s="40">
        <f t="shared" si="2"/>
        <v>0</v>
      </c>
      <c r="V37" s="40">
        <f t="shared" si="2"/>
        <v>208686</v>
      </c>
      <c r="W37" s="40"/>
      <c r="X37" s="45"/>
      <c r="Y37" s="40"/>
      <c r="Z37" s="45"/>
      <c r="AA37" s="40"/>
      <c r="AB37" s="45"/>
      <c r="AC37" s="40"/>
      <c r="AD37" s="45"/>
      <c r="AE37" s="29">
        <f>E37+H37+P37+Q37+R37+S37+T37+U37+V37+W37+Y37++AA37+AC37</f>
        <v>606218</v>
      </c>
    </row>
    <row r="38" spans="1:31" ht="12" thickBot="1">
      <c r="A38" s="47"/>
      <c r="B38" s="48"/>
      <c r="C38" s="49"/>
      <c r="D38" s="93"/>
      <c r="E38" s="50"/>
      <c r="F38" s="49">
        <f>SUM(F4:F37)</f>
        <v>187729</v>
      </c>
      <c r="G38" s="51"/>
      <c r="H38" s="50"/>
      <c r="I38" s="49">
        <f>SUM(I4:I37)</f>
        <v>74214</v>
      </c>
      <c r="J38" s="51"/>
      <c r="K38" s="47">
        <f>SUM(K4:K37)</f>
        <v>231867</v>
      </c>
      <c r="L38" s="47">
        <f t="shared" ref="L38:N38" si="3">SUM(L4:L37)</f>
        <v>390</v>
      </c>
      <c r="M38" s="47">
        <f t="shared" si="3"/>
        <v>0</v>
      </c>
      <c r="N38" s="47">
        <f t="shared" si="3"/>
        <v>0</v>
      </c>
      <c r="O38" s="47"/>
      <c r="P38" s="50"/>
      <c r="Q38" s="53"/>
      <c r="R38" s="53"/>
      <c r="S38" s="53"/>
      <c r="T38" s="53"/>
      <c r="U38" s="53"/>
      <c r="V38" s="51"/>
      <c r="W38" s="50"/>
      <c r="X38" s="52"/>
      <c r="Y38" s="50"/>
      <c r="Z38" s="52">
        <f>SUM(Z4:Z37)</f>
        <v>104493</v>
      </c>
      <c r="AA38" s="50"/>
      <c r="AB38" s="52"/>
      <c r="AC38" s="50"/>
      <c r="AD38" s="52">
        <f>SUM(AD4:AD37)</f>
        <v>7525</v>
      </c>
      <c r="AE38" s="29">
        <f>F38+I38+K38+L38+M38+N38+X38+Z38+AD38</f>
        <v>606218</v>
      </c>
    </row>
    <row r="39" spans="1:31">
      <c r="G39" s="29">
        <f>E37-F38</f>
        <v>82332</v>
      </c>
      <c r="J39" s="29">
        <f>H37-I38</f>
        <v>0</v>
      </c>
      <c r="N39" s="29">
        <f>K38+L38+M38+N38</f>
        <v>232257</v>
      </c>
      <c r="V39" s="29">
        <f>P37+Q37+R37+S37+T37+U37+V37</f>
        <v>261943</v>
      </c>
      <c r="AE39" s="29">
        <f>AE37-AE38</f>
        <v>0</v>
      </c>
    </row>
    <row r="40" spans="1:31">
      <c r="V40" s="29">
        <f>N39</f>
        <v>232257</v>
      </c>
    </row>
    <row r="41" spans="1:31">
      <c r="V41" s="29">
        <f>V40-V39</f>
        <v>-29686</v>
      </c>
    </row>
  </sheetData>
  <mergeCells count="14">
    <mergeCell ref="D37:D38"/>
    <mergeCell ref="K2:N2"/>
    <mergeCell ref="P2:V2"/>
    <mergeCell ref="W2:X2"/>
    <mergeCell ref="Y2:Z2"/>
    <mergeCell ref="AA2:AB2"/>
    <mergeCell ref="AC2:AD2"/>
    <mergeCell ref="A2:A3"/>
    <mergeCell ref="B2:B3"/>
    <mergeCell ref="C2:C3"/>
    <mergeCell ref="D2:D3"/>
    <mergeCell ref="E2:G2"/>
    <mergeCell ref="H2:J2"/>
    <mergeCell ref="O2:O3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200" verticalDpi="20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E34"/>
  <sheetViews>
    <sheetView topLeftCell="J1" workbookViewId="0">
      <selection activeCell="P3" sqref="P3:V3"/>
    </sheetView>
  </sheetViews>
  <sheetFormatPr defaultRowHeight="12.75"/>
  <cols>
    <col min="1" max="1" width="3.28515625" style="1" customWidth="1"/>
    <col min="2" max="2" width="7.42578125" style="5" customWidth="1"/>
    <col min="3" max="3" width="4.85546875" style="1" customWidth="1"/>
    <col min="4" max="4" width="27.28515625" style="1" customWidth="1"/>
    <col min="5" max="5" width="8.85546875" style="1" customWidth="1"/>
    <col min="6" max="6" width="8.42578125" style="1" customWidth="1"/>
    <col min="7" max="7" width="9.42578125" style="1" customWidth="1"/>
    <col min="8" max="8" width="9.5703125" style="1" customWidth="1"/>
    <col min="9" max="9" width="9.42578125" style="1" customWidth="1"/>
    <col min="10" max="10" width="10.5703125" style="1" customWidth="1"/>
    <col min="11" max="11" width="9.140625" style="1" customWidth="1"/>
    <col min="12" max="12" width="10" style="1" customWidth="1"/>
    <col min="13" max="13" width="9.28515625" style="1" customWidth="1"/>
    <col min="14" max="14" width="10.85546875" style="1" customWidth="1"/>
    <col min="15" max="15" width="3.28515625" style="1" customWidth="1"/>
    <col min="16" max="22" width="9.85546875" style="1" customWidth="1"/>
    <col min="23" max="23" width="8.42578125" style="1" customWidth="1"/>
    <col min="24" max="24" width="8.28515625" style="1" customWidth="1"/>
    <col min="25" max="25" width="8.140625" style="1" customWidth="1"/>
    <col min="26" max="26" width="8.7109375" style="1" customWidth="1"/>
    <col min="27" max="27" width="9.7109375" style="1" customWidth="1"/>
    <col min="28" max="28" width="8.7109375" style="1" customWidth="1"/>
    <col min="29" max="29" width="9.5703125" style="1" customWidth="1"/>
    <col min="30" max="31" width="8.140625" style="1" customWidth="1"/>
    <col min="32" max="16384" width="9.140625" style="1"/>
  </cols>
  <sheetData>
    <row r="1" spans="1:30" s="11" customFormat="1" ht="15.75" thickBot="1">
      <c r="B1" s="12" t="s">
        <v>75</v>
      </c>
      <c r="C1" s="13"/>
      <c r="D1" s="13" t="s">
        <v>70</v>
      </c>
      <c r="E1" s="13" t="s">
        <v>71</v>
      </c>
      <c r="P1" s="12" t="s">
        <v>75</v>
      </c>
      <c r="Q1" s="13"/>
      <c r="R1" s="13" t="s">
        <v>70</v>
      </c>
      <c r="U1" s="13" t="s">
        <v>71</v>
      </c>
    </row>
    <row r="2" spans="1:30">
      <c r="A2" s="70" t="s">
        <v>0</v>
      </c>
      <c r="B2" s="68" t="s">
        <v>1</v>
      </c>
      <c r="C2" s="79" t="s">
        <v>2</v>
      </c>
      <c r="D2" s="77" t="s">
        <v>3</v>
      </c>
      <c r="E2" s="72" t="s">
        <v>7</v>
      </c>
      <c r="F2" s="75"/>
      <c r="G2" s="73"/>
      <c r="H2" s="72" t="s">
        <v>8</v>
      </c>
      <c r="I2" s="75"/>
      <c r="J2" s="73"/>
      <c r="K2" s="72" t="s">
        <v>9</v>
      </c>
      <c r="L2" s="75"/>
      <c r="M2" s="76"/>
      <c r="N2" s="73"/>
      <c r="O2" s="70" t="s">
        <v>0</v>
      </c>
      <c r="P2" s="72" t="s">
        <v>19</v>
      </c>
      <c r="Q2" s="74"/>
      <c r="R2" s="75"/>
      <c r="S2" s="75"/>
      <c r="T2" s="75"/>
      <c r="U2" s="76"/>
      <c r="V2" s="73"/>
      <c r="W2" s="72" t="s">
        <v>15</v>
      </c>
      <c r="X2" s="73"/>
      <c r="Y2" s="72" t="s">
        <v>16</v>
      </c>
      <c r="Z2" s="73"/>
      <c r="AA2" s="72" t="s">
        <v>17</v>
      </c>
      <c r="AB2" s="73"/>
      <c r="AC2" s="72" t="s">
        <v>18</v>
      </c>
      <c r="AD2" s="73"/>
    </row>
    <row r="3" spans="1:30">
      <c r="A3" s="71"/>
      <c r="B3" s="69"/>
      <c r="C3" s="80"/>
      <c r="D3" s="78"/>
      <c r="E3" s="6" t="s">
        <v>4</v>
      </c>
      <c r="F3" s="7" t="s">
        <v>5</v>
      </c>
      <c r="G3" s="8" t="s">
        <v>6</v>
      </c>
      <c r="H3" s="6" t="s">
        <v>4</v>
      </c>
      <c r="I3" s="7" t="s">
        <v>5</v>
      </c>
      <c r="J3" s="8" t="s">
        <v>6</v>
      </c>
      <c r="K3" s="6" t="s">
        <v>10</v>
      </c>
      <c r="L3" s="7" t="s">
        <v>46</v>
      </c>
      <c r="M3" s="9" t="s">
        <v>211</v>
      </c>
      <c r="N3" s="8" t="s">
        <v>11</v>
      </c>
      <c r="O3" s="71"/>
      <c r="P3" s="6" t="s">
        <v>68</v>
      </c>
      <c r="Q3" s="10" t="s">
        <v>67</v>
      </c>
      <c r="R3" s="7" t="s">
        <v>51</v>
      </c>
      <c r="S3" s="7" t="s">
        <v>209</v>
      </c>
      <c r="T3" s="7" t="s">
        <v>46</v>
      </c>
      <c r="U3" s="9" t="s">
        <v>11</v>
      </c>
      <c r="V3" s="8" t="s">
        <v>210</v>
      </c>
      <c r="W3" s="6" t="s">
        <v>13</v>
      </c>
      <c r="X3" s="8" t="s">
        <v>14</v>
      </c>
      <c r="Y3" s="6" t="s">
        <v>14</v>
      </c>
      <c r="Z3" s="8" t="s">
        <v>13</v>
      </c>
      <c r="AA3" s="6" t="s">
        <v>14</v>
      </c>
      <c r="AB3" s="8" t="s">
        <v>13</v>
      </c>
      <c r="AC3" s="6" t="s">
        <v>14</v>
      </c>
      <c r="AD3" s="8" t="s">
        <v>13</v>
      </c>
    </row>
    <row r="4" spans="1:30">
      <c r="A4" s="17"/>
      <c r="B4" s="15"/>
      <c r="C4" s="14"/>
      <c r="D4" s="18" t="s">
        <v>72</v>
      </c>
      <c r="E4" s="2">
        <v>19659</v>
      </c>
      <c r="F4" s="3"/>
      <c r="G4" s="4">
        <v>19659</v>
      </c>
      <c r="H4" s="2">
        <v>56104</v>
      </c>
      <c r="I4" s="3"/>
      <c r="J4" s="4">
        <v>56104</v>
      </c>
      <c r="K4" s="2"/>
      <c r="L4" s="3"/>
      <c r="M4" s="3"/>
      <c r="N4" s="4"/>
      <c r="O4" s="17"/>
      <c r="P4" s="2"/>
      <c r="Q4" s="3"/>
      <c r="R4" s="3"/>
      <c r="S4" s="3"/>
      <c r="T4" s="3"/>
      <c r="U4" s="3"/>
      <c r="V4" s="4"/>
      <c r="W4" s="2"/>
      <c r="X4" s="4"/>
      <c r="Y4" s="2"/>
      <c r="Z4" s="4">
        <v>70000</v>
      </c>
      <c r="AA4" s="2"/>
      <c r="AB4" s="4"/>
      <c r="AC4" s="2"/>
      <c r="AD4" s="4">
        <v>5763</v>
      </c>
    </row>
    <row r="5" spans="1:30">
      <c r="A5" s="2" t="s">
        <v>20</v>
      </c>
      <c r="B5" s="16">
        <v>39814</v>
      </c>
      <c r="C5" s="3" t="s">
        <v>20</v>
      </c>
      <c r="D5" s="4" t="s">
        <v>37</v>
      </c>
      <c r="E5" s="2">
        <v>126</v>
      </c>
      <c r="F5" s="3"/>
      <c r="G5" s="4">
        <f>G4+E5-F5</f>
        <v>19785</v>
      </c>
      <c r="H5" s="2"/>
      <c r="I5" s="3"/>
      <c r="J5" s="4">
        <f>J4+H5-I5</f>
        <v>56104</v>
      </c>
      <c r="K5" s="2"/>
      <c r="L5" s="3">
        <v>126</v>
      </c>
      <c r="M5" s="3"/>
      <c r="N5" s="4"/>
      <c r="O5" s="2" t="s">
        <v>20</v>
      </c>
      <c r="P5" s="2"/>
      <c r="Q5" s="3"/>
      <c r="R5" s="3"/>
      <c r="S5" s="3"/>
      <c r="T5" s="3"/>
      <c r="U5" s="3"/>
      <c r="V5" s="4"/>
      <c r="W5" s="2"/>
      <c r="X5" s="4"/>
      <c r="Y5" s="2"/>
      <c r="Z5" s="4"/>
      <c r="AA5" s="2"/>
      <c r="AB5" s="4"/>
      <c r="AC5" s="2"/>
      <c r="AD5" s="4"/>
    </row>
    <row r="6" spans="1:30">
      <c r="A6" s="2" t="s">
        <v>21</v>
      </c>
      <c r="B6" s="16">
        <v>39844</v>
      </c>
      <c r="C6" s="3" t="s">
        <v>21</v>
      </c>
      <c r="D6" s="4" t="s">
        <v>36</v>
      </c>
      <c r="E6" s="2"/>
      <c r="F6" s="3">
        <v>1350</v>
      </c>
      <c r="G6" s="4">
        <f t="shared" ref="G6:G27" si="0">G5+E6-F6</f>
        <v>18435</v>
      </c>
      <c r="H6" s="2"/>
      <c r="I6" s="3"/>
      <c r="J6" s="4">
        <f t="shared" ref="J6:J28" si="1">J5+H6-I6</f>
        <v>56104</v>
      </c>
      <c r="K6" s="2"/>
      <c r="L6" s="3"/>
      <c r="M6" s="3"/>
      <c r="N6" s="4"/>
      <c r="O6" s="2" t="s">
        <v>21</v>
      </c>
      <c r="P6" s="2"/>
      <c r="Q6" s="3"/>
      <c r="R6" s="3"/>
      <c r="S6" s="3"/>
      <c r="T6" s="3">
        <v>1350</v>
      </c>
      <c r="U6" s="3"/>
      <c r="V6" s="4"/>
      <c r="W6" s="2"/>
      <c r="X6" s="4"/>
      <c r="Y6" s="2"/>
      <c r="Z6" s="4"/>
      <c r="AA6" s="2"/>
      <c r="AB6" s="4"/>
      <c r="AC6" s="2"/>
      <c r="AD6" s="4"/>
    </row>
    <row r="7" spans="1:30">
      <c r="A7" s="2" t="s">
        <v>22</v>
      </c>
      <c r="B7" s="16">
        <v>39872</v>
      </c>
      <c r="C7" s="3" t="s">
        <v>22</v>
      </c>
      <c r="D7" s="4" t="s">
        <v>36</v>
      </c>
      <c r="E7" s="2"/>
      <c r="F7" s="3">
        <v>1350</v>
      </c>
      <c r="G7" s="4">
        <f t="shared" si="0"/>
        <v>17085</v>
      </c>
      <c r="H7" s="2"/>
      <c r="I7" s="3"/>
      <c r="J7" s="4">
        <f t="shared" si="1"/>
        <v>56104</v>
      </c>
      <c r="K7" s="2"/>
      <c r="L7" s="3"/>
      <c r="M7" s="3"/>
      <c r="N7" s="4"/>
      <c r="O7" s="2" t="s">
        <v>22</v>
      </c>
      <c r="P7" s="2"/>
      <c r="Q7" s="3"/>
      <c r="R7" s="3"/>
      <c r="S7" s="3"/>
      <c r="T7" s="3">
        <v>1350</v>
      </c>
      <c r="U7" s="3"/>
      <c r="V7" s="4"/>
      <c r="W7" s="2"/>
      <c r="X7" s="4"/>
      <c r="Y7" s="2"/>
      <c r="Z7" s="4"/>
      <c r="AA7" s="2"/>
      <c r="AB7" s="4"/>
      <c r="AC7" s="2"/>
      <c r="AD7" s="4"/>
    </row>
    <row r="8" spans="1:30">
      <c r="A8" s="2" t="s">
        <v>23</v>
      </c>
      <c r="B8" s="16">
        <v>39902</v>
      </c>
      <c r="C8" s="3" t="s">
        <v>23</v>
      </c>
      <c r="D8" s="4" t="s">
        <v>36</v>
      </c>
      <c r="E8" s="2"/>
      <c r="F8" s="3">
        <v>1350</v>
      </c>
      <c r="G8" s="4">
        <f t="shared" si="0"/>
        <v>15735</v>
      </c>
      <c r="H8" s="2"/>
      <c r="I8" s="3"/>
      <c r="J8" s="4">
        <f t="shared" si="1"/>
        <v>56104</v>
      </c>
      <c r="K8" s="2"/>
      <c r="L8" s="3"/>
      <c r="M8" s="3"/>
      <c r="N8" s="4"/>
      <c r="O8" s="2" t="s">
        <v>23</v>
      </c>
      <c r="P8" s="2"/>
      <c r="Q8" s="3"/>
      <c r="R8" s="3"/>
      <c r="S8" s="3"/>
      <c r="T8" s="3">
        <v>1350</v>
      </c>
      <c r="U8" s="3"/>
      <c r="V8" s="4"/>
      <c r="W8" s="2"/>
      <c r="X8" s="4"/>
      <c r="Y8" s="2"/>
      <c r="Z8" s="4"/>
      <c r="AA8" s="2"/>
      <c r="AB8" s="4"/>
      <c r="AC8" s="2"/>
      <c r="AD8" s="4"/>
    </row>
    <row r="9" spans="1:30">
      <c r="A9" s="2" t="s">
        <v>24</v>
      </c>
      <c r="B9" s="16">
        <v>39905</v>
      </c>
      <c r="C9" s="3" t="s">
        <v>24</v>
      </c>
      <c r="D9" s="4" t="s">
        <v>37</v>
      </c>
      <c r="E9" s="2">
        <v>23</v>
      </c>
      <c r="F9" s="3"/>
      <c r="G9" s="4">
        <f t="shared" si="0"/>
        <v>15758</v>
      </c>
      <c r="H9" s="2"/>
      <c r="I9" s="3"/>
      <c r="J9" s="4">
        <f t="shared" si="1"/>
        <v>56104</v>
      </c>
      <c r="K9" s="2"/>
      <c r="L9" s="3">
        <v>23</v>
      </c>
      <c r="M9" s="3"/>
      <c r="N9" s="4"/>
      <c r="O9" s="2" t="s">
        <v>24</v>
      </c>
      <c r="P9" s="2"/>
      <c r="Q9" s="3"/>
      <c r="R9" s="3"/>
      <c r="S9" s="3"/>
      <c r="T9" s="3"/>
      <c r="U9" s="3"/>
      <c r="V9" s="4"/>
      <c r="W9" s="2"/>
      <c r="X9" s="4"/>
      <c r="Y9" s="2"/>
      <c r="Z9" s="4"/>
      <c r="AA9" s="2"/>
      <c r="AB9" s="4"/>
      <c r="AC9" s="2"/>
      <c r="AD9" s="4"/>
    </row>
    <row r="10" spans="1:30">
      <c r="A10" s="2" t="s">
        <v>25</v>
      </c>
      <c r="B10" s="16">
        <v>39930</v>
      </c>
      <c r="C10" s="3" t="s">
        <v>25</v>
      </c>
      <c r="D10" s="4" t="s">
        <v>36</v>
      </c>
      <c r="E10" s="2"/>
      <c r="F10" s="3">
        <v>1350</v>
      </c>
      <c r="G10" s="4">
        <f t="shared" si="0"/>
        <v>14408</v>
      </c>
      <c r="H10" s="2"/>
      <c r="I10" s="3"/>
      <c r="J10" s="4">
        <f t="shared" si="1"/>
        <v>56104</v>
      </c>
      <c r="K10" s="2"/>
      <c r="L10" s="3"/>
      <c r="M10" s="3"/>
      <c r="N10" s="4"/>
      <c r="O10" s="2" t="s">
        <v>25</v>
      </c>
      <c r="P10" s="2"/>
      <c r="Q10" s="3"/>
      <c r="R10" s="3"/>
      <c r="S10" s="3"/>
      <c r="T10" s="3">
        <v>1350</v>
      </c>
      <c r="U10" s="3"/>
      <c r="V10" s="4"/>
      <c r="W10" s="2"/>
      <c r="X10" s="4"/>
      <c r="Y10" s="2"/>
      <c r="Z10" s="4"/>
      <c r="AA10" s="2"/>
      <c r="AB10" s="4"/>
      <c r="AC10" s="2"/>
      <c r="AD10" s="4"/>
    </row>
    <row r="11" spans="1:30">
      <c r="A11" s="2" t="s">
        <v>26</v>
      </c>
      <c r="B11" s="16">
        <v>39964</v>
      </c>
      <c r="C11" s="3" t="s">
        <v>26</v>
      </c>
      <c r="D11" s="4" t="s">
        <v>36</v>
      </c>
      <c r="E11" s="2"/>
      <c r="F11" s="3">
        <v>1350</v>
      </c>
      <c r="G11" s="4">
        <f t="shared" si="0"/>
        <v>13058</v>
      </c>
      <c r="H11" s="2"/>
      <c r="I11" s="3"/>
      <c r="J11" s="4">
        <f t="shared" si="1"/>
        <v>56104</v>
      </c>
      <c r="K11" s="2"/>
      <c r="L11" s="3"/>
      <c r="M11" s="3"/>
      <c r="N11" s="4"/>
      <c r="O11" s="2" t="s">
        <v>26</v>
      </c>
      <c r="P11" s="2"/>
      <c r="Q11" s="3"/>
      <c r="R11" s="3"/>
      <c r="S11" s="3"/>
      <c r="T11" s="3">
        <v>1350</v>
      </c>
      <c r="U11" s="3"/>
      <c r="V11" s="4"/>
      <c r="W11" s="2"/>
      <c r="X11" s="4"/>
      <c r="Y11" s="2"/>
      <c r="Z11" s="4"/>
      <c r="AA11" s="2"/>
      <c r="AB11" s="4"/>
      <c r="AC11" s="2"/>
      <c r="AD11" s="4"/>
    </row>
    <row r="12" spans="1:30">
      <c r="A12" s="2" t="s">
        <v>27</v>
      </c>
      <c r="B12" s="16">
        <v>39993</v>
      </c>
      <c r="C12" s="3" t="s">
        <v>27</v>
      </c>
      <c r="D12" s="4" t="s">
        <v>36</v>
      </c>
      <c r="E12" s="2"/>
      <c r="F12" s="3">
        <v>1350</v>
      </c>
      <c r="G12" s="4">
        <f t="shared" si="0"/>
        <v>11708</v>
      </c>
      <c r="H12" s="2"/>
      <c r="I12" s="3"/>
      <c r="J12" s="4">
        <f t="shared" si="1"/>
        <v>56104</v>
      </c>
      <c r="K12" s="2"/>
      <c r="L12" s="3"/>
      <c r="M12" s="3"/>
      <c r="N12" s="4"/>
      <c r="O12" s="2" t="s">
        <v>27</v>
      </c>
      <c r="P12" s="2"/>
      <c r="Q12" s="3"/>
      <c r="R12" s="3"/>
      <c r="S12" s="3"/>
      <c r="T12" s="3">
        <v>1350</v>
      </c>
      <c r="U12" s="3"/>
      <c r="V12" s="4"/>
      <c r="W12" s="2"/>
      <c r="X12" s="4"/>
      <c r="Y12" s="2"/>
      <c r="Z12" s="4"/>
      <c r="AA12" s="2"/>
      <c r="AB12" s="4"/>
      <c r="AC12" s="2"/>
      <c r="AD12" s="4"/>
    </row>
    <row r="13" spans="1:30">
      <c r="A13" s="2" t="s">
        <v>28</v>
      </c>
      <c r="B13" s="16">
        <v>39996</v>
      </c>
      <c r="C13" s="3" t="s">
        <v>28</v>
      </c>
      <c r="D13" s="4" t="s">
        <v>37</v>
      </c>
      <c r="E13" s="2">
        <v>18</v>
      </c>
      <c r="F13" s="3"/>
      <c r="G13" s="4">
        <f t="shared" si="0"/>
        <v>11726</v>
      </c>
      <c r="H13" s="2"/>
      <c r="I13" s="3"/>
      <c r="J13" s="4">
        <f t="shared" si="1"/>
        <v>56104</v>
      </c>
      <c r="K13" s="2"/>
      <c r="L13" s="3">
        <v>18</v>
      </c>
      <c r="M13" s="3"/>
      <c r="N13" s="4"/>
      <c r="O13" s="2" t="s">
        <v>28</v>
      </c>
      <c r="P13" s="2"/>
      <c r="Q13" s="3"/>
      <c r="R13" s="3"/>
      <c r="S13" s="3"/>
      <c r="T13" s="3"/>
      <c r="U13" s="3"/>
      <c r="V13" s="4"/>
      <c r="W13" s="2"/>
      <c r="X13" s="4"/>
      <c r="Y13" s="2"/>
      <c r="Z13" s="4"/>
      <c r="AA13" s="2"/>
      <c r="AB13" s="4"/>
      <c r="AC13" s="2"/>
      <c r="AD13" s="4"/>
    </row>
    <row r="14" spans="1:30">
      <c r="A14" s="2" t="s">
        <v>29</v>
      </c>
      <c r="B14" s="16">
        <v>40025</v>
      </c>
      <c r="C14" s="3" t="s">
        <v>29</v>
      </c>
      <c r="D14" s="4" t="s">
        <v>36</v>
      </c>
      <c r="E14" s="2"/>
      <c r="F14" s="3">
        <v>1350</v>
      </c>
      <c r="G14" s="4">
        <f t="shared" si="0"/>
        <v>10376</v>
      </c>
      <c r="H14" s="2"/>
      <c r="I14" s="3"/>
      <c r="J14" s="4">
        <f t="shared" si="1"/>
        <v>56104</v>
      </c>
      <c r="K14" s="2"/>
      <c r="L14" s="3"/>
      <c r="M14" s="3"/>
      <c r="N14" s="4"/>
      <c r="O14" s="2" t="s">
        <v>29</v>
      </c>
      <c r="P14" s="2"/>
      <c r="Q14" s="3"/>
      <c r="R14" s="3"/>
      <c r="S14" s="3"/>
      <c r="T14" s="3">
        <v>1350</v>
      </c>
      <c r="U14" s="3"/>
      <c r="V14" s="4"/>
      <c r="W14" s="2"/>
      <c r="X14" s="4"/>
      <c r="Y14" s="2"/>
      <c r="Z14" s="4"/>
      <c r="AA14" s="2"/>
      <c r="AB14" s="4"/>
      <c r="AC14" s="2"/>
      <c r="AD14" s="4"/>
    </row>
    <row r="15" spans="1:30">
      <c r="A15" s="2" t="s">
        <v>30</v>
      </c>
      <c r="B15" s="16">
        <v>40056</v>
      </c>
      <c r="C15" s="3" t="s">
        <v>30</v>
      </c>
      <c r="D15" s="4" t="s">
        <v>36</v>
      </c>
      <c r="E15" s="2"/>
      <c r="F15" s="3">
        <v>1350</v>
      </c>
      <c r="G15" s="4">
        <f t="shared" si="0"/>
        <v>9026</v>
      </c>
      <c r="H15" s="2"/>
      <c r="I15" s="3"/>
      <c r="J15" s="4">
        <f t="shared" si="1"/>
        <v>56104</v>
      </c>
      <c r="K15" s="2"/>
      <c r="L15" s="3"/>
      <c r="M15" s="3"/>
      <c r="N15" s="4"/>
      <c r="O15" s="2" t="s">
        <v>30</v>
      </c>
      <c r="P15" s="2"/>
      <c r="Q15" s="3"/>
      <c r="R15" s="3"/>
      <c r="S15" s="3"/>
      <c r="T15" s="3">
        <v>1350</v>
      </c>
      <c r="U15" s="3"/>
      <c r="V15" s="4"/>
      <c r="W15" s="2"/>
      <c r="X15" s="4"/>
      <c r="Y15" s="2"/>
      <c r="Z15" s="4"/>
      <c r="AA15" s="2"/>
      <c r="AB15" s="4"/>
      <c r="AC15" s="2"/>
      <c r="AD15" s="4"/>
    </row>
    <row r="16" spans="1:30">
      <c r="A16" s="2" t="s">
        <v>31</v>
      </c>
      <c r="B16" s="16">
        <v>40069</v>
      </c>
      <c r="C16" s="3" t="s">
        <v>31</v>
      </c>
      <c r="D16" s="4" t="s">
        <v>93</v>
      </c>
      <c r="E16" s="2">
        <v>3000</v>
      </c>
      <c r="F16" s="3"/>
      <c r="G16" s="4">
        <f t="shared" si="0"/>
        <v>12026</v>
      </c>
      <c r="H16" s="2"/>
      <c r="I16" s="3"/>
      <c r="J16" s="4">
        <f t="shared" si="1"/>
        <v>56104</v>
      </c>
      <c r="K16" s="2"/>
      <c r="L16" s="3"/>
      <c r="M16" s="3">
        <v>3000</v>
      </c>
      <c r="N16" s="4"/>
      <c r="O16" s="2" t="s">
        <v>31</v>
      </c>
      <c r="P16" s="2"/>
      <c r="Q16" s="3"/>
      <c r="R16" s="3"/>
      <c r="S16" s="3"/>
      <c r="T16" s="3"/>
      <c r="U16" s="3"/>
      <c r="V16" s="4"/>
      <c r="W16" s="2"/>
      <c r="X16" s="4"/>
      <c r="Y16" s="2"/>
      <c r="Z16" s="4"/>
      <c r="AA16" s="2"/>
      <c r="AB16" s="4"/>
      <c r="AC16" s="2"/>
      <c r="AD16" s="4"/>
    </row>
    <row r="17" spans="1:31">
      <c r="A17" s="2" t="s">
        <v>32</v>
      </c>
      <c r="B17" s="16"/>
      <c r="C17" s="3"/>
      <c r="D17" s="4" t="s">
        <v>94</v>
      </c>
      <c r="E17" s="2"/>
      <c r="F17" s="3">
        <v>95</v>
      </c>
      <c r="G17" s="4">
        <f t="shared" si="0"/>
        <v>11931</v>
      </c>
      <c r="H17" s="2"/>
      <c r="I17" s="3"/>
      <c r="J17" s="4">
        <f t="shared" si="1"/>
        <v>56104</v>
      </c>
      <c r="K17" s="2"/>
      <c r="L17" s="3"/>
      <c r="M17" s="3"/>
      <c r="N17" s="4"/>
      <c r="O17" s="2" t="s">
        <v>32</v>
      </c>
      <c r="P17" s="2"/>
      <c r="Q17" s="3"/>
      <c r="R17" s="3"/>
      <c r="S17" s="3"/>
      <c r="T17" s="3">
        <v>95</v>
      </c>
      <c r="U17" s="3"/>
      <c r="V17" s="4"/>
      <c r="W17" s="2"/>
      <c r="X17" s="4"/>
      <c r="Y17" s="2"/>
      <c r="Z17" s="4"/>
      <c r="AA17" s="2"/>
      <c r="AB17" s="4"/>
      <c r="AC17" s="2"/>
      <c r="AD17" s="4"/>
    </row>
    <row r="18" spans="1:31">
      <c r="A18" s="2" t="s">
        <v>33</v>
      </c>
      <c r="B18" s="16">
        <v>40084</v>
      </c>
      <c r="C18" s="3" t="s">
        <v>32</v>
      </c>
      <c r="D18" s="4" t="s">
        <v>36</v>
      </c>
      <c r="E18" s="2"/>
      <c r="F18" s="3">
        <v>1350</v>
      </c>
      <c r="G18" s="4">
        <f t="shared" si="0"/>
        <v>10581</v>
      </c>
      <c r="H18" s="2"/>
      <c r="I18" s="3"/>
      <c r="J18" s="4">
        <f t="shared" si="1"/>
        <v>56104</v>
      </c>
      <c r="K18" s="2"/>
      <c r="L18" s="3"/>
      <c r="M18" s="3"/>
      <c r="N18" s="4"/>
      <c r="O18" s="2" t="s">
        <v>33</v>
      </c>
      <c r="P18" s="2"/>
      <c r="Q18" s="3"/>
      <c r="R18" s="3"/>
      <c r="S18" s="3"/>
      <c r="T18" s="3">
        <v>1350</v>
      </c>
      <c r="U18" s="3"/>
      <c r="V18" s="4"/>
      <c r="W18" s="2"/>
      <c r="X18" s="4"/>
      <c r="Y18" s="2"/>
      <c r="Z18" s="4"/>
      <c r="AA18" s="2"/>
      <c r="AB18" s="4"/>
      <c r="AC18" s="2"/>
      <c r="AD18" s="4"/>
    </row>
    <row r="19" spans="1:31">
      <c r="A19" s="2" t="s">
        <v>34</v>
      </c>
      <c r="B19" s="16">
        <v>40087</v>
      </c>
      <c r="C19" s="3" t="s">
        <v>33</v>
      </c>
      <c r="D19" s="4" t="s">
        <v>37</v>
      </c>
      <c r="E19" s="2">
        <v>14</v>
      </c>
      <c r="F19" s="3"/>
      <c r="G19" s="4">
        <f t="shared" si="0"/>
        <v>10595</v>
      </c>
      <c r="H19" s="2"/>
      <c r="I19" s="3"/>
      <c r="J19" s="4">
        <f t="shared" si="1"/>
        <v>56104</v>
      </c>
      <c r="K19" s="2"/>
      <c r="L19" s="3">
        <v>14</v>
      </c>
      <c r="M19" s="3"/>
      <c r="N19" s="4"/>
      <c r="O19" s="2" t="s">
        <v>34</v>
      </c>
      <c r="P19" s="2"/>
      <c r="Q19" s="3"/>
      <c r="R19" s="3"/>
      <c r="S19" s="3"/>
      <c r="T19" s="3"/>
      <c r="U19" s="3"/>
      <c r="V19" s="4"/>
      <c r="W19" s="2"/>
      <c r="X19" s="4"/>
      <c r="Y19" s="2"/>
      <c r="Z19" s="4"/>
      <c r="AA19" s="2"/>
      <c r="AB19" s="4"/>
      <c r="AC19" s="2"/>
      <c r="AD19" s="4"/>
    </row>
    <row r="20" spans="1:31">
      <c r="A20" s="2" t="s">
        <v>35</v>
      </c>
      <c r="B20" s="16">
        <v>40115</v>
      </c>
      <c r="C20" s="3" t="s">
        <v>34</v>
      </c>
      <c r="D20" s="4" t="s">
        <v>95</v>
      </c>
      <c r="E20" s="2">
        <v>195749</v>
      </c>
      <c r="F20" s="3"/>
      <c r="G20" s="4">
        <f t="shared" si="0"/>
        <v>206344</v>
      </c>
      <c r="H20" s="2"/>
      <c r="I20" s="3"/>
      <c r="J20" s="4">
        <f t="shared" si="1"/>
        <v>56104</v>
      </c>
      <c r="K20" s="2">
        <v>195749</v>
      </c>
      <c r="L20" s="3"/>
      <c r="M20" s="3"/>
      <c r="N20" s="4"/>
      <c r="O20" s="2" t="s">
        <v>35</v>
      </c>
      <c r="P20" s="2"/>
      <c r="Q20" s="3"/>
      <c r="R20" s="3"/>
      <c r="S20" s="3"/>
      <c r="T20" s="3"/>
      <c r="U20" s="3"/>
      <c r="V20" s="4"/>
      <c r="W20" s="2"/>
      <c r="X20" s="4"/>
      <c r="Y20" s="2"/>
      <c r="Z20" s="4"/>
      <c r="AA20" s="2"/>
      <c r="AB20" s="4"/>
      <c r="AC20" s="2"/>
      <c r="AD20" s="4"/>
    </row>
    <row r="21" spans="1:31">
      <c r="A21" s="2" t="s">
        <v>83</v>
      </c>
      <c r="B21" s="16">
        <v>40117</v>
      </c>
      <c r="C21" s="3" t="s">
        <v>35</v>
      </c>
      <c r="D21" s="4" t="s">
        <v>36</v>
      </c>
      <c r="E21" s="2"/>
      <c r="F21" s="3">
        <v>1350</v>
      </c>
      <c r="G21" s="4">
        <f t="shared" si="0"/>
        <v>204994</v>
      </c>
      <c r="H21" s="2"/>
      <c r="I21" s="3"/>
      <c r="J21" s="4">
        <f t="shared" si="1"/>
        <v>56104</v>
      </c>
      <c r="K21" s="2"/>
      <c r="L21" s="3"/>
      <c r="M21" s="3"/>
      <c r="N21" s="4"/>
      <c r="O21" s="2" t="s">
        <v>83</v>
      </c>
      <c r="P21" s="2"/>
      <c r="Q21" s="3"/>
      <c r="R21" s="3"/>
      <c r="S21" s="3"/>
      <c r="T21" s="3">
        <v>1350</v>
      </c>
      <c r="U21" s="3"/>
      <c r="V21" s="4"/>
      <c r="W21" s="2"/>
      <c r="X21" s="4"/>
      <c r="Y21" s="2"/>
      <c r="Z21" s="4"/>
      <c r="AA21" s="2"/>
      <c r="AB21" s="4"/>
      <c r="AC21" s="2"/>
      <c r="AD21" s="4"/>
    </row>
    <row r="22" spans="1:31">
      <c r="A22" s="2" t="s">
        <v>85</v>
      </c>
      <c r="B22" s="16">
        <v>40130</v>
      </c>
      <c r="C22" s="3" t="s">
        <v>83</v>
      </c>
      <c r="D22" s="4" t="s">
        <v>42</v>
      </c>
      <c r="E22" s="2"/>
      <c r="F22" s="3">
        <v>310</v>
      </c>
      <c r="G22" s="4">
        <f t="shared" si="0"/>
        <v>204684</v>
      </c>
      <c r="H22" s="2"/>
      <c r="I22" s="3"/>
      <c r="J22" s="4">
        <f t="shared" si="1"/>
        <v>56104</v>
      </c>
      <c r="K22" s="2"/>
      <c r="L22" s="3"/>
      <c r="M22" s="3"/>
      <c r="N22" s="4"/>
      <c r="O22" s="2" t="s">
        <v>85</v>
      </c>
      <c r="P22" s="2"/>
      <c r="Q22" s="3"/>
      <c r="R22" s="3"/>
      <c r="S22" s="3"/>
      <c r="T22" s="3">
        <v>310</v>
      </c>
      <c r="U22" s="3"/>
      <c r="V22" s="4"/>
      <c r="W22" s="2"/>
      <c r="X22" s="4"/>
      <c r="Y22" s="2"/>
      <c r="Z22" s="4"/>
      <c r="AA22" s="2"/>
      <c r="AB22" s="4"/>
      <c r="AC22" s="2"/>
      <c r="AD22" s="4"/>
    </row>
    <row r="23" spans="1:31">
      <c r="A23" s="2" t="s">
        <v>97</v>
      </c>
      <c r="B23" s="16"/>
      <c r="C23" s="3"/>
      <c r="D23" s="4" t="s">
        <v>96</v>
      </c>
      <c r="E23" s="2"/>
      <c r="F23" s="3">
        <v>130000</v>
      </c>
      <c r="G23" s="4">
        <f t="shared" si="0"/>
        <v>74684</v>
      </c>
      <c r="H23" s="2"/>
      <c r="I23" s="3"/>
      <c r="J23" s="4">
        <f t="shared" si="1"/>
        <v>56104</v>
      </c>
      <c r="K23" s="2"/>
      <c r="L23" s="3"/>
      <c r="M23" s="3"/>
      <c r="N23" s="4"/>
      <c r="O23" s="2" t="s">
        <v>97</v>
      </c>
      <c r="P23" s="2"/>
      <c r="Q23" s="3"/>
      <c r="R23" s="3"/>
      <c r="S23" s="3"/>
      <c r="T23" s="3"/>
      <c r="U23" s="3"/>
      <c r="V23" s="4">
        <v>130000</v>
      </c>
      <c r="W23" s="2"/>
      <c r="X23" s="4"/>
      <c r="Y23" s="2"/>
      <c r="Z23" s="4"/>
      <c r="AA23" s="2"/>
      <c r="AB23" s="4"/>
      <c r="AC23" s="2"/>
      <c r="AD23" s="4"/>
    </row>
    <row r="24" spans="1:31">
      <c r="A24" s="2" t="s">
        <v>98</v>
      </c>
      <c r="B24" s="16">
        <v>40147</v>
      </c>
      <c r="C24" s="3" t="s">
        <v>85</v>
      </c>
      <c r="D24" s="4" t="s">
        <v>36</v>
      </c>
      <c r="E24" s="2"/>
      <c r="F24" s="3">
        <v>1350</v>
      </c>
      <c r="G24" s="4">
        <f t="shared" si="0"/>
        <v>73334</v>
      </c>
      <c r="H24" s="2"/>
      <c r="I24" s="3"/>
      <c r="J24" s="4">
        <f t="shared" si="1"/>
        <v>56104</v>
      </c>
      <c r="K24" s="2"/>
      <c r="L24" s="3"/>
      <c r="M24" s="3"/>
      <c r="N24" s="4"/>
      <c r="O24" s="2" t="s">
        <v>98</v>
      </c>
      <c r="P24" s="2"/>
      <c r="Q24" s="3"/>
      <c r="R24" s="3"/>
      <c r="S24" s="3"/>
      <c r="T24" s="3">
        <v>1350</v>
      </c>
      <c r="U24" s="3"/>
      <c r="V24" s="4"/>
      <c r="W24" s="2"/>
      <c r="X24" s="4"/>
      <c r="Y24" s="2"/>
      <c r="Z24" s="4"/>
      <c r="AA24" s="2"/>
      <c r="AB24" s="4"/>
      <c r="AC24" s="2"/>
      <c r="AD24" s="4"/>
    </row>
    <row r="25" spans="1:31">
      <c r="A25" s="2" t="s">
        <v>100</v>
      </c>
      <c r="B25" s="16">
        <v>40150</v>
      </c>
      <c r="C25" s="3" t="s">
        <v>97</v>
      </c>
      <c r="D25" s="4" t="s">
        <v>95</v>
      </c>
      <c r="E25" s="2">
        <v>2340</v>
      </c>
      <c r="F25" s="3"/>
      <c r="G25" s="4">
        <f t="shared" si="0"/>
        <v>75674</v>
      </c>
      <c r="H25" s="2"/>
      <c r="I25" s="3"/>
      <c r="J25" s="4">
        <f t="shared" si="1"/>
        <v>56104</v>
      </c>
      <c r="K25" s="2">
        <v>2340</v>
      </c>
      <c r="L25" s="3"/>
      <c r="M25" s="3"/>
      <c r="N25" s="4"/>
      <c r="O25" s="2" t="s">
        <v>100</v>
      </c>
      <c r="P25" s="2"/>
      <c r="Q25" s="3"/>
      <c r="R25" s="3"/>
      <c r="S25" s="3"/>
      <c r="T25" s="3"/>
      <c r="U25" s="3"/>
      <c r="V25" s="4"/>
      <c r="W25" s="2"/>
      <c r="X25" s="4"/>
      <c r="Y25" s="2"/>
      <c r="Z25" s="4"/>
      <c r="AA25" s="2"/>
      <c r="AB25" s="4"/>
      <c r="AC25" s="2"/>
      <c r="AD25" s="4"/>
    </row>
    <row r="26" spans="1:31">
      <c r="A26" s="2" t="s">
        <v>178</v>
      </c>
      <c r="B26" s="16">
        <v>40155</v>
      </c>
      <c r="C26" s="3" t="s">
        <v>98</v>
      </c>
      <c r="D26" s="4" t="s">
        <v>99</v>
      </c>
      <c r="E26" s="2"/>
      <c r="F26" s="3">
        <v>36150</v>
      </c>
      <c r="G26" s="4">
        <f t="shared" si="0"/>
        <v>39524</v>
      </c>
      <c r="H26" s="2"/>
      <c r="I26" s="3"/>
      <c r="J26" s="4">
        <f t="shared" si="1"/>
        <v>56104</v>
      </c>
      <c r="K26" s="2"/>
      <c r="L26" s="3"/>
      <c r="M26" s="3"/>
      <c r="N26" s="4"/>
      <c r="O26" s="2" t="s">
        <v>178</v>
      </c>
      <c r="P26" s="2"/>
      <c r="Q26" s="3"/>
      <c r="R26" s="3"/>
      <c r="S26" s="3"/>
      <c r="T26" s="3"/>
      <c r="U26" s="3"/>
      <c r="V26" s="4">
        <v>36150</v>
      </c>
      <c r="W26" s="2"/>
      <c r="X26" s="4"/>
      <c r="Y26" s="2"/>
      <c r="Z26" s="4"/>
      <c r="AA26" s="2"/>
      <c r="AB26" s="4"/>
      <c r="AC26" s="2"/>
      <c r="AD26" s="4"/>
    </row>
    <row r="27" spans="1:31">
      <c r="A27" s="2" t="s">
        <v>179</v>
      </c>
      <c r="B27" s="16"/>
      <c r="C27" s="3"/>
      <c r="D27" s="4" t="s">
        <v>42</v>
      </c>
      <c r="E27" s="2"/>
      <c r="F27" s="3">
        <v>370</v>
      </c>
      <c r="G27" s="4">
        <f t="shared" si="0"/>
        <v>39154</v>
      </c>
      <c r="H27" s="2"/>
      <c r="I27" s="3"/>
      <c r="J27" s="4">
        <f t="shared" si="1"/>
        <v>56104</v>
      </c>
      <c r="K27" s="2"/>
      <c r="L27" s="3"/>
      <c r="M27" s="3"/>
      <c r="N27" s="4"/>
      <c r="O27" s="2" t="s">
        <v>179</v>
      </c>
      <c r="P27" s="2"/>
      <c r="Q27" s="3"/>
      <c r="R27" s="3"/>
      <c r="S27" s="3"/>
      <c r="T27" s="3">
        <v>370</v>
      </c>
      <c r="U27" s="3"/>
      <c r="V27" s="4"/>
      <c r="W27" s="2"/>
      <c r="X27" s="4"/>
      <c r="Y27" s="2"/>
      <c r="Z27" s="4"/>
      <c r="AA27" s="2"/>
      <c r="AB27" s="4"/>
      <c r="AC27" s="2"/>
      <c r="AD27" s="4"/>
    </row>
    <row r="28" spans="1:31">
      <c r="A28" s="2" t="s">
        <v>180</v>
      </c>
      <c r="B28" s="16">
        <v>40165</v>
      </c>
      <c r="C28" s="3" t="s">
        <v>44</v>
      </c>
      <c r="D28" s="4" t="s">
        <v>101</v>
      </c>
      <c r="E28" s="2"/>
      <c r="F28" s="3"/>
      <c r="G28" s="4"/>
      <c r="H28" s="2"/>
      <c r="I28" s="3">
        <v>16383</v>
      </c>
      <c r="J28" s="4">
        <f t="shared" si="1"/>
        <v>39721</v>
      </c>
      <c r="K28" s="2"/>
      <c r="L28" s="3"/>
      <c r="M28" s="3"/>
      <c r="N28" s="4"/>
      <c r="O28" s="2" t="s">
        <v>180</v>
      </c>
      <c r="P28" s="2"/>
      <c r="Q28" s="3"/>
      <c r="R28" s="3">
        <v>16383</v>
      </c>
      <c r="S28" s="3"/>
      <c r="T28" s="3"/>
      <c r="U28" s="3"/>
      <c r="V28" s="4"/>
      <c r="W28" s="2"/>
      <c r="X28" s="4"/>
      <c r="Y28" s="2"/>
      <c r="Z28" s="4"/>
      <c r="AA28" s="2"/>
      <c r="AB28" s="4"/>
      <c r="AC28" s="2"/>
      <c r="AD28" s="4"/>
    </row>
    <row r="29" spans="1:31">
      <c r="A29" s="2" t="s">
        <v>181</v>
      </c>
      <c r="B29" s="16">
        <v>40166</v>
      </c>
      <c r="C29" s="3" t="s">
        <v>100</v>
      </c>
      <c r="D29" s="4" t="s">
        <v>36</v>
      </c>
      <c r="E29" s="2"/>
      <c r="F29" s="3">
        <v>1350</v>
      </c>
      <c r="G29" s="4">
        <f>G27+E29-F29</f>
        <v>37804</v>
      </c>
      <c r="H29" s="2"/>
      <c r="I29" s="3"/>
      <c r="J29" s="4"/>
      <c r="K29" s="2"/>
      <c r="L29" s="3"/>
      <c r="M29" s="3"/>
      <c r="N29" s="4"/>
      <c r="O29" s="2" t="s">
        <v>181</v>
      </c>
      <c r="P29" s="2"/>
      <c r="Q29" s="3"/>
      <c r="R29" s="3"/>
      <c r="S29" s="3"/>
      <c r="T29" s="3">
        <v>1350</v>
      </c>
      <c r="U29" s="3"/>
      <c r="V29" s="4"/>
      <c r="W29" s="2"/>
      <c r="X29" s="4"/>
      <c r="Y29" s="2"/>
      <c r="Z29" s="4"/>
      <c r="AA29" s="2"/>
      <c r="AB29" s="4"/>
      <c r="AC29" s="2"/>
      <c r="AD29" s="4"/>
    </row>
    <row r="30" spans="1:31">
      <c r="A30" s="2"/>
      <c r="B30" s="16"/>
      <c r="C30" s="3"/>
      <c r="D30" s="66" t="s">
        <v>73</v>
      </c>
      <c r="E30" s="2">
        <f>SUM(E4:E29)</f>
        <v>220929</v>
      </c>
      <c r="F30" s="24"/>
      <c r="G30" s="25"/>
      <c r="H30" s="2">
        <f>SUM(H4:H29)</f>
        <v>56104</v>
      </c>
      <c r="I30" s="24"/>
      <c r="J30" s="25"/>
      <c r="K30" s="27"/>
      <c r="L30" s="24"/>
      <c r="M30" s="24"/>
      <c r="N30" s="25"/>
      <c r="O30" s="2"/>
      <c r="P30" s="2"/>
      <c r="Q30" s="3"/>
      <c r="R30" s="3">
        <f>SUM(R4:R29)</f>
        <v>16383</v>
      </c>
      <c r="S30" s="3"/>
      <c r="T30" s="3">
        <f>SUM(T4:T29)</f>
        <v>16975</v>
      </c>
      <c r="U30" s="3"/>
      <c r="V30" s="4">
        <f>SUM(V4:V29)</f>
        <v>166150</v>
      </c>
      <c r="W30" s="2"/>
      <c r="X30" s="25"/>
      <c r="Y30" s="2"/>
      <c r="Z30" s="25"/>
      <c r="AA30" s="2"/>
      <c r="AB30" s="25"/>
      <c r="AC30" s="2"/>
      <c r="AD30" s="25"/>
      <c r="AE30" s="1">
        <f>E30+H30+P30+Q30+R30+S30+T30+U30+V30+W30+Y30+AA30+AC30</f>
        <v>476541</v>
      </c>
    </row>
    <row r="31" spans="1:31" ht="13.5" thickBot="1">
      <c r="A31" s="19"/>
      <c r="B31" s="20"/>
      <c r="C31" s="21"/>
      <c r="D31" s="67"/>
      <c r="E31" s="23"/>
      <c r="F31" s="21">
        <f>SUM(F4:F30)</f>
        <v>183125</v>
      </c>
      <c r="G31" s="26"/>
      <c r="H31" s="23"/>
      <c r="I31" s="21">
        <f>SUM(I4:I30)</f>
        <v>16383</v>
      </c>
      <c r="J31" s="26"/>
      <c r="K31" s="19">
        <f>SUM(K4:K30)</f>
        <v>198089</v>
      </c>
      <c r="L31" s="19">
        <f t="shared" ref="L31:N31" si="2">SUM(L4:L30)</f>
        <v>181</v>
      </c>
      <c r="M31" s="19">
        <f t="shared" si="2"/>
        <v>3000</v>
      </c>
      <c r="N31" s="19">
        <f t="shared" si="2"/>
        <v>0</v>
      </c>
      <c r="O31" s="19"/>
      <c r="P31" s="23"/>
      <c r="Q31" s="28"/>
      <c r="R31" s="28"/>
      <c r="S31" s="28"/>
      <c r="T31" s="28"/>
      <c r="U31" s="28"/>
      <c r="V31" s="26"/>
      <c r="W31" s="23"/>
      <c r="X31" s="22"/>
      <c r="Y31" s="23"/>
      <c r="Z31" s="22">
        <f>SUM(Z4:Z30)</f>
        <v>70000</v>
      </c>
      <c r="AA31" s="23"/>
      <c r="AB31" s="22"/>
      <c r="AC31" s="23"/>
      <c r="AD31" s="22">
        <f>SUM(AD4:AD30)</f>
        <v>5763</v>
      </c>
      <c r="AE31" s="1">
        <f>F31+I31+K31+L31+M31+N31+X31+Z31+AB31+AD31</f>
        <v>476541</v>
      </c>
    </row>
    <row r="32" spans="1:31">
      <c r="G32" s="1">
        <f>E30-F31</f>
        <v>37804</v>
      </c>
      <c r="J32" s="1">
        <f>H30-I31</f>
        <v>39721</v>
      </c>
      <c r="N32" s="1">
        <f>K31+L31+M31+N31</f>
        <v>201270</v>
      </c>
      <c r="V32" s="1">
        <f>P30+Q30+R30+S30+T30+U30+V30</f>
        <v>199508</v>
      </c>
    </row>
    <row r="33" spans="22:22">
      <c r="V33" s="1">
        <f>N32</f>
        <v>201270</v>
      </c>
    </row>
    <row r="34" spans="22:22">
      <c r="V34" s="1">
        <f>V33-V32</f>
        <v>1762</v>
      </c>
    </row>
  </sheetData>
  <mergeCells count="14">
    <mergeCell ref="D30:D31"/>
    <mergeCell ref="K2:N2"/>
    <mergeCell ref="P2:V2"/>
    <mergeCell ref="W2:X2"/>
    <mergeCell ref="Y2:Z2"/>
    <mergeCell ref="AA2:AB2"/>
    <mergeCell ref="AC2:AD2"/>
    <mergeCell ref="A2:A3"/>
    <mergeCell ref="B2:B3"/>
    <mergeCell ref="C2:C3"/>
    <mergeCell ref="D2:D3"/>
    <mergeCell ref="E2:G2"/>
    <mergeCell ref="H2:J2"/>
    <mergeCell ref="O2:O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200" verticalDpi="20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E64"/>
  <sheetViews>
    <sheetView view="pageBreakPreview" topLeftCell="K34" zoomScale="70" zoomScaleNormal="70" zoomScaleSheetLayoutView="70" workbookViewId="0">
      <selection activeCell="P3" sqref="P3:V3"/>
    </sheetView>
  </sheetViews>
  <sheetFormatPr defaultRowHeight="12.75"/>
  <cols>
    <col min="1" max="1" width="3.5703125" style="1" customWidth="1"/>
    <col min="2" max="2" width="7.42578125" style="5" customWidth="1"/>
    <col min="3" max="3" width="5.140625" style="1" customWidth="1"/>
    <col min="4" max="4" width="27.28515625" style="1" customWidth="1"/>
    <col min="5" max="5" width="8.85546875" style="1" customWidth="1"/>
    <col min="6" max="6" width="8.42578125" style="1" customWidth="1"/>
    <col min="7" max="7" width="9.42578125" style="1" customWidth="1"/>
    <col min="8" max="8" width="9.5703125" style="1" customWidth="1"/>
    <col min="9" max="9" width="9.42578125" style="1" customWidth="1"/>
    <col min="10" max="10" width="10.5703125" style="1" customWidth="1"/>
    <col min="11" max="11" width="9.140625" style="1" customWidth="1"/>
    <col min="12" max="12" width="10" style="1" customWidth="1"/>
    <col min="13" max="13" width="9.28515625" style="1" customWidth="1"/>
    <col min="14" max="14" width="10.85546875" style="1" customWidth="1"/>
    <col min="15" max="15" width="3.5703125" style="1" customWidth="1"/>
    <col min="16" max="22" width="9.85546875" style="1" customWidth="1"/>
    <col min="23" max="23" width="8.42578125" style="1" customWidth="1"/>
    <col min="24" max="24" width="8.28515625" style="1" customWidth="1"/>
    <col min="25" max="25" width="8.140625" style="1" customWidth="1"/>
    <col min="26" max="26" width="8.7109375" style="1" customWidth="1"/>
    <col min="27" max="27" width="9.7109375" style="1" customWidth="1"/>
    <col min="28" max="28" width="8.7109375" style="1" customWidth="1"/>
    <col min="29" max="29" width="9.5703125" style="1" customWidth="1"/>
    <col min="30" max="30" width="9.28515625" style="1" customWidth="1"/>
    <col min="31" max="16384" width="9.140625" style="1"/>
  </cols>
  <sheetData>
    <row r="1" spans="1:30" s="11" customFormat="1" ht="15.75" thickBot="1">
      <c r="B1" s="12" t="s">
        <v>76</v>
      </c>
      <c r="C1" s="13"/>
      <c r="D1" s="13" t="s">
        <v>70</v>
      </c>
      <c r="E1" s="13" t="s">
        <v>71</v>
      </c>
      <c r="P1" s="12" t="s">
        <v>76</v>
      </c>
      <c r="Q1" s="13"/>
      <c r="R1" s="13" t="s">
        <v>70</v>
      </c>
      <c r="U1" s="13" t="s">
        <v>71</v>
      </c>
    </row>
    <row r="2" spans="1:30">
      <c r="A2" s="70" t="s">
        <v>0</v>
      </c>
      <c r="B2" s="68" t="s">
        <v>1</v>
      </c>
      <c r="C2" s="79" t="s">
        <v>2</v>
      </c>
      <c r="D2" s="77" t="s">
        <v>3</v>
      </c>
      <c r="E2" s="72" t="s">
        <v>7</v>
      </c>
      <c r="F2" s="75"/>
      <c r="G2" s="73"/>
      <c r="H2" s="72" t="s">
        <v>8</v>
      </c>
      <c r="I2" s="75"/>
      <c r="J2" s="73"/>
      <c r="K2" s="72" t="s">
        <v>9</v>
      </c>
      <c r="L2" s="75"/>
      <c r="M2" s="76"/>
      <c r="N2" s="73"/>
      <c r="O2" s="70" t="s">
        <v>0</v>
      </c>
      <c r="P2" s="72" t="s">
        <v>19</v>
      </c>
      <c r="Q2" s="74"/>
      <c r="R2" s="75"/>
      <c r="S2" s="75"/>
      <c r="T2" s="75"/>
      <c r="U2" s="76"/>
      <c r="V2" s="73"/>
      <c r="W2" s="72" t="s">
        <v>15</v>
      </c>
      <c r="X2" s="73"/>
      <c r="Y2" s="72" t="s">
        <v>16</v>
      </c>
      <c r="Z2" s="73"/>
      <c r="AA2" s="72" t="s">
        <v>17</v>
      </c>
      <c r="AB2" s="73"/>
      <c r="AC2" s="72" t="s">
        <v>18</v>
      </c>
      <c r="AD2" s="73"/>
    </row>
    <row r="3" spans="1:30">
      <c r="A3" s="71"/>
      <c r="B3" s="69"/>
      <c r="C3" s="80"/>
      <c r="D3" s="78"/>
      <c r="E3" s="6" t="s">
        <v>4</v>
      </c>
      <c r="F3" s="7" t="s">
        <v>5</v>
      </c>
      <c r="G3" s="8" t="s">
        <v>6</v>
      </c>
      <c r="H3" s="6" t="s">
        <v>4</v>
      </c>
      <c r="I3" s="7" t="s">
        <v>5</v>
      </c>
      <c r="J3" s="8" t="s">
        <v>6</v>
      </c>
      <c r="K3" s="6" t="s">
        <v>10</v>
      </c>
      <c r="L3" s="7" t="s">
        <v>46</v>
      </c>
      <c r="M3" s="9" t="s">
        <v>211</v>
      </c>
      <c r="N3" s="8" t="s">
        <v>11</v>
      </c>
      <c r="O3" s="71"/>
      <c r="P3" s="6" t="s">
        <v>68</v>
      </c>
      <c r="Q3" s="10" t="s">
        <v>67</v>
      </c>
      <c r="R3" s="7" t="s">
        <v>51</v>
      </c>
      <c r="S3" s="7" t="s">
        <v>209</v>
      </c>
      <c r="T3" s="7" t="s">
        <v>46</v>
      </c>
      <c r="U3" s="9" t="s">
        <v>11</v>
      </c>
      <c r="V3" s="8" t="s">
        <v>210</v>
      </c>
      <c r="W3" s="6" t="s">
        <v>13</v>
      </c>
      <c r="X3" s="8" t="s">
        <v>14</v>
      </c>
      <c r="Y3" s="6" t="s">
        <v>14</v>
      </c>
      <c r="Z3" s="8" t="s">
        <v>13</v>
      </c>
      <c r="AA3" s="6" t="s">
        <v>14</v>
      </c>
      <c r="AB3" s="8" t="s">
        <v>13</v>
      </c>
      <c r="AC3" s="6" t="s">
        <v>14</v>
      </c>
      <c r="AD3" s="8" t="s">
        <v>13</v>
      </c>
    </row>
    <row r="4" spans="1:30">
      <c r="A4" s="17"/>
      <c r="B4" s="15"/>
      <c r="C4" s="14"/>
      <c r="D4" s="18" t="s">
        <v>72</v>
      </c>
      <c r="E4" s="2">
        <v>117325</v>
      </c>
      <c r="F4" s="3"/>
      <c r="G4" s="4">
        <v>117325</v>
      </c>
      <c r="H4" s="2">
        <v>0</v>
      </c>
      <c r="I4" s="3"/>
      <c r="J4" s="4">
        <v>0</v>
      </c>
      <c r="K4" s="2"/>
      <c r="L4" s="3"/>
      <c r="M4" s="3"/>
      <c r="N4" s="4"/>
      <c r="O4" s="17"/>
      <c r="P4" s="2"/>
      <c r="Q4" s="3"/>
      <c r="R4" s="3"/>
      <c r="S4" s="3"/>
      <c r="T4" s="3"/>
      <c r="U4" s="3"/>
      <c r="V4" s="4"/>
      <c r="W4" s="2"/>
      <c r="X4" s="4"/>
      <c r="Y4" s="2"/>
      <c r="Z4" s="4">
        <v>20206</v>
      </c>
      <c r="AA4" s="2"/>
      <c r="AB4" s="4"/>
      <c r="AC4" s="2"/>
      <c r="AD4" s="4">
        <v>97119</v>
      </c>
    </row>
    <row r="5" spans="1:30">
      <c r="A5" s="2" t="s">
        <v>20</v>
      </c>
      <c r="B5" s="16">
        <v>39815</v>
      </c>
      <c r="C5" s="3" t="s">
        <v>20</v>
      </c>
      <c r="D5" s="4" t="s">
        <v>37</v>
      </c>
      <c r="E5" s="2">
        <v>148</v>
      </c>
      <c r="F5" s="3"/>
      <c r="G5" s="4">
        <f>G4+E5-F5</f>
        <v>117473</v>
      </c>
      <c r="H5" s="2"/>
      <c r="I5" s="3"/>
      <c r="J5" s="4">
        <f>J4+H5-I5</f>
        <v>0</v>
      </c>
      <c r="K5" s="2"/>
      <c r="L5" s="3">
        <v>148</v>
      </c>
      <c r="M5" s="3"/>
      <c r="N5" s="4"/>
      <c r="O5" s="2" t="s">
        <v>20</v>
      </c>
      <c r="P5" s="2"/>
      <c r="Q5" s="3"/>
      <c r="R5" s="3"/>
      <c r="S5" s="3"/>
      <c r="T5" s="3"/>
      <c r="U5" s="3"/>
      <c r="V5" s="4"/>
      <c r="W5" s="2"/>
      <c r="X5" s="4"/>
      <c r="Y5" s="2"/>
      <c r="Z5" s="4"/>
      <c r="AA5" s="2"/>
      <c r="AB5" s="4"/>
      <c r="AC5" s="2"/>
      <c r="AD5" s="4"/>
    </row>
    <row r="6" spans="1:30">
      <c r="A6" s="2" t="s">
        <v>21</v>
      </c>
      <c r="B6" s="16">
        <v>39818</v>
      </c>
      <c r="C6" s="3" t="s">
        <v>21</v>
      </c>
      <c r="D6" s="4" t="s">
        <v>42</v>
      </c>
      <c r="E6" s="2"/>
      <c r="F6" s="3">
        <v>330</v>
      </c>
      <c r="G6" s="4">
        <f t="shared" ref="G6:G55" si="0">G5+E6-F6</f>
        <v>117143</v>
      </c>
      <c r="H6" s="2"/>
      <c r="I6" s="3"/>
      <c r="J6" s="4">
        <f t="shared" ref="J6:J59" si="1">J5+H6-I6</f>
        <v>0</v>
      </c>
      <c r="K6" s="2"/>
      <c r="L6" s="3"/>
      <c r="M6" s="3"/>
      <c r="N6" s="4"/>
      <c r="O6" s="2" t="s">
        <v>21</v>
      </c>
      <c r="P6" s="2"/>
      <c r="Q6" s="3"/>
      <c r="R6" s="3"/>
      <c r="S6" s="3"/>
      <c r="T6" s="3">
        <v>330</v>
      </c>
      <c r="U6" s="3"/>
      <c r="V6" s="4"/>
      <c r="W6" s="2"/>
      <c r="X6" s="4"/>
      <c r="Y6" s="2"/>
      <c r="Z6" s="4"/>
      <c r="AA6" s="2"/>
      <c r="AB6" s="4"/>
      <c r="AC6" s="2"/>
      <c r="AD6" s="4"/>
    </row>
    <row r="7" spans="1:30">
      <c r="A7" s="2" t="s">
        <v>22</v>
      </c>
      <c r="B7" s="16"/>
      <c r="C7" s="3"/>
      <c r="D7" s="4" t="s">
        <v>99</v>
      </c>
      <c r="E7" s="2"/>
      <c r="F7" s="3">
        <v>20070</v>
      </c>
      <c r="G7" s="4">
        <f t="shared" si="0"/>
        <v>97073</v>
      </c>
      <c r="H7" s="2"/>
      <c r="I7" s="3"/>
      <c r="J7" s="4">
        <f t="shared" si="1"/>
        <v>0</v>
      </c>
      <c r="K7" s="2"/>
      <c r="L7" s="3"/>
      <c r="M7" s="3"/>
      <c r="N7" s="4"/>
      <c r="O7" s="2" t="s">
        <v>22</v>
      </c>
      <c r="P7" s="2"/>
      <c r="Q7" s="3"/>
      <c r="R7" s="3"/>
      <c r="S7" s="3"/>
      <c r="T7" s="3"/>
      <c r="U7" s="3"/>
      <c r="V7" s="4">
        <v>20070</v>
      </c>
      <c r="W7" s="2"/>
      <c r="X7" s="4"/>
      <c r="Y7" s="2"/>
      <c r="Z7" s="4"/>
      <c r="AA7" s="2"/>
      <c r="AB7" s="4"/>
      <c r="AC7" s="2"/>
      <c r="AD7" s="4"/>
    </row>
    <row r="8" spans="1:30">
      <c r="A8" s="2" t="s">
        <v>23</v>
      </c>
      <c r="B8" s="16">
        <v>40188</v>
      </c>
      <c r="C8" s="3" t="s">
        <v>44</v>
      </c>
      <c r="D8" s="4" t="s">
        <v>91</v>
      </c>
      <c r="E8" s="2"/>
      <c r="F8" s="3"/>
      <c r="G8" s="4"/>
      <c r="H8" s="2">
        <v>70000</v>
      </c>
      <c r="I8" s="3"/>
      <c r="J8" s="4">
        <f t="shared" si="1"/>
        <v>70000</v>
      </c>
      <c r="K8" s="2"/>
      <c r="L8" s="3"/>
      <c r="M8" s="3"/>
      <c r="N8" s="4"/>
      <c r="O8" s="2" t="s">
        <v>23</v>
      </c>
      <c r="P8" s="2"/>
      <c r="Q8" s="3"/>
      <c r="R8" s="3"/>
      <c r="S8" s="3"/>
      <c r="T8" s="3"/>
      <c r="U8" s="3"/>
      <c r="V8" s="4"/>
      <c r="W8" s="2"/>
      <c r="X8" s="4"/>
      <c r="Y8" s="2"/>
      <c r="Z8" s="4">
        <v>70000</v>
      </c>
      <c r="AA8" s="2"/>
      <c r="AB8" s="4"/>
      <c r="AC8" s="2"/>
      <c r="AD8" s="4"/>
    </row>
    <row r="9" spans="1:30">
      <c r="A9" s="2" t="s">
        <v>24</v>
      </c>
      <c r="B9" s="16"/>
      <c r="C9" s="3" t="s">
        <v>48</v>
      </c>
      <c r="D9" s="4" t="s">
        <v>106</v>
      </c>
      <c r="E9" s="2"/>
      <c r="F9" s="3"/>
      <c r="G9" s="4"/>
      <c r="H9" s="2"/>
      <c r="I9" s="3">
        <v>20206</v>
      </c>
      <c r="J9" s="4">
        <f t="shared" si="1"/>
        <v>49794</v>
      </c>
      <c r="K9" s="2"/>
      <c r="L9" s="3"/>
      <c r="M9" s="3"/>
      <c r="N9" s="4"/>
      <c r="O9" s="2" t="s">
        <v>24</v>
      </c>
      <c r="P9" s="2"/>
      <c r="Q9" s="3"/>
      <c r="R9" s="3"/>
      <c r="S9" s="3"/>
      <c r="T9" s="3"/>
      <c r="U9" s="3"/>
      <c r="V9" s="4"/>
      <c r="W9" s="2"/>
      <c r="X9" s="4"/>
      <c r="Y9" s="2">
        <v>20206</v>
      </c>
      <c r="Z9" s="4"/>
      <c r="AA9" s="2"/>
      <c r="AB9" s="4"/>
      <c r="AC9" s="2"/>
      <c r="AD9" s="4"/>
    </row>
    <row r="10" spans="1:30">
      <c r="A10" s="2" t="s">
        <v>25</v>
      </c>
      <c r="B10" s="16">
        <v>40197</v>
      </c>
      <c r="C10" s="3" t="s">
        <v>53</v>
      </c>
      <c r="D10" s="4" t="s">
        <v>107</v>
      </c>
      <c r="E10" s="2"/>
      <c r="F10" s="3"/>
      <c r="G10" s="4"/>
      <c r="H10" s="2"/>
      <c r="I10" s="3">
        <v>7543</v>
      </c>
      <c r="J10" s="4">
        <f t="shared" si="1"/>
        <v>42251</v>
      </c>
      <c r="K10" s="2"/>
      <c r="L10" s="3"/>
      <c r="M10" s="3"/>
      <c r="N10" s="4"/>
      <c r="O10" s="2" t="s">
        <v>25</v>
      </c>
      <c r="P10" s="2">
        <v>7543</v>
      </c>
      <c r="Q10" s="3"/>
      <c r="R10" s="3"/>
      <c r="S10" s="3"/>
      <c r="T10" s="3"/>
      <c r="U10" s="3"/>
      <c r="V10" s="4"/>
      <c r="W10" s="2"/>
      <c r="X10" s="4"/>
      <c r="Y10" s="2"/>
      <c r="Z10" s="4"/>
      <c r="AA10" s="2"/>
      <c r="AB10" s="4"/>
      <c r="AC10" s="2"/>
      <c r="AD10" s="4"/>
    </row>
    <row r="11" spans="1:30">
      <c r="A11" s="2" t="s">
        <v>26</v>
      </c>
      <c r="B11" s="16">
        <v>40201</v>
      </c>
      <c r="C11" s="3" t="s">
        <v>54</v>
      </c>
      <c r="D11" s="4" t="s">
        <v>108</v>
      </c>
      <c r="E11" s="2"/>
      <c r="F11" s="3"/>
      <c r="G11" s="4"/>
      <c r="H11" s="2"/>
      <c r="I11" s="3">
        <v>1620</v>
      </c>
      <c r="J11" s="4">
        <f t="shared" si="1"/>
        <v>40631</v>
      </c>
      <c r="K11" s="2"/>
      <c r="L11" s="3"/>
      <c r="M11" s="3"/>
      <c r="N11" s="4"/>
      <c r="O11" s="2" t="s">
        <v>26</v>
      </c>
      <c r="P11" s="2"/>
      <c r="Q11" s="3"/>
      <c r="R11" s="3"/>
      <c r="S11" s="3">
        <v>1620</v>
      </c>
      <c r="T11" s="3"/>
      <c r="U11" s="3"/>
      <c r="V11" s="4"/>
      <c r="W11" s="2"/>
      <c r="X11" s="4"/>
      <c r="Y11" s="2"/>
      <c r="Z11" s="4"/>
      <c r="AA11" s="2"/>
      <c r="AB11" s="4"/>
      <c r="AC11" s="2"/>
      <c r="AD11" s="4"/>
    </row>
    <row r="12" spans="1:30">
      <c r="A12" s="2" t="s">
        <v>27</v>
      </c>
      <c r="B12" s="16">
        <v>39844</v>
      </c>
      <c r="C12" s="3" t="s">
        <v>22</v>
      </c>
      <c r="D12" s="4" t="s">
        <v>36</v>
      </c>
      <c r="E12" s="2"/>
      <c r="F12" s="3">
        <v>1350</v>
      </c>
      <c r="G12" s="4">
        <f>G7+E12-F12</f>
        <v>95723</v>
      </c>
      <c r="H12" s="2"/>
      <c r="I12" s="3"/>
      <c r="J12" s="4">
        <f t="shared" si="1"/>
        <v>40631</v>
      </c>
      <c r="K12" s="2"/>
      <c r="L12" s="3"/>
      <c r="M12" s="3"/>
      <c r="N12" s="4"/>
      <c r="O12" s="2" t="s">
        <v>27</v>
      </c>
      <c r="P12" s="2"/>
      <c r="Q12" s="3"/>
      <c r="R12" s="3"/>
      <c r="S12" s="3"/>
      <c r="T12" s="3">
        <v>1350</v>
      </c>
      <c r="U12" s="3"/>
      <c r="V12" s="4"/>
      <c r="W12" s="2"/>
      <c r="X12" s="4"/>
      <c r="Y12" s="2"/>
      <c r="Z12" s="4"/>
      <c r="AA12" s="2"/>
      <c r="AB12" s="4"/>
      <c r="AC12" s="2"/>
      <c r="AD12" s="4"/>
    </row>
    <row r="13" spans="1:30">
      <c r="A13" s="2" t="s">
        <v>28</v>
      </c>
      <c r="B13" s="16">
        <v>40212</v>
      </c>
      <c r="C13" s="3" t="s">
        <v>55</v>
      </c>
      <c r="D13" s="4" t="s">
        <v>109</v>
      </c>
      <c r="E13" s="2"/>
      <c r="F13" s="3"/>
      <c r="G13" s="4"/>
      <c r="H13" s="2"/>
      <c r="I13" s="3">
        <v>10827</v>
      </c>
      <c r="J13" s="4">
        <f t="shared" si="1"/>
        <v>29804</v>
      </c>
      <c r="K13" s="2"/>
      <c r="L13" s="3"/>
      <c r="M13" s="3"/>
      <c r="N13" s="4"/>
      <c r="O13" s="2" t="s">
        <v>28</v>
      </c>
      <c r="P13" s="2"/>
      <c r="Q13" s="3"/>
      <c r="R13" s="3"/>
      <c r="S13" s="3">
        <v>10827</v>
      </c>
      <c r="T13" s="3"/>
      <c r="U13" s="3"/>
      <c r="V13" s="4"/>
      <c r="W13" s="2"/>
      <c r="X13" s="4"/>
      <c r="Y13" s="2"/>
      <c r="Z13" s="4"/>
      <c r="AA13" s="2"/>
      <c r="AB13" s="4"/>
      <c r="AC13" s="2"/>
      <c r="AD13" s="4"/>
    </row>
    <row r="14" spans="1:30">
      <c r="A14" s="2" t="s">
        <v>29</v>
      </c>
      <c r="B14" s="16">
        <v>40223</v>
      </c>
      <c r="C14" s="3" t="s">
        <v>56</v>
      </c>
      <c r="D14" s="4" t="s">
        <v>108</v>
      </c>
      <c r="E14" s="2"/>
      <c r="F14" s="3"/>
      <c r="G14" s="4"/>
      <c r="H14" s="2"/>
      <c r="I14" s="3">
        <v>1620</v>
      </c>
      <c r="J14" s="4">
        <f t="shared" si="1"/>
        <v>28184</v>
      </c>
      <c r="K14" s="2"/>
      <c r="L14" s="3"/>
      <c r="M14" s="3"/>
      <c r="N14" s="4"/>
      <c r="O14" s="2" t="s">
        <v>29</v>
      </c>
      <c r="P14" s="2"/>
      <c r="Q14" s="3"/>
      <c r="R14" s="3"/>
      <c r="S14" s="3">
        <v>1620</v>
      </c>
      <c r="T14" s="3"/>
      <c r="U14" s="3"/>
      <c r="V14" s="4"/>
      <c r="W14" s="2"/>
      <c r="X14" s="4"/>
      <c r="Y14" s="2"/>
      <c r="Z14" s="4"/>
      <c r="AA14" s="2"/>
      <c r="AB14" s="4"/>
      <c r="AC14" s="2"/>
      <c r="AD14" s="4"/>
    </row>
    <row r="15" spans="1:30">
      <c r="A15" s="2" t="s">
        <v>30</v>
      </c>
      <c r="B15" s="16">
        <v>39872</v>
      </c>
      <c r="C15" s="3" t="s">
        <v>23</v>
      </c>
      <c r="D15" s="4" t="s">
        <v>36</v>
      </c>
      <c r="E15" s="2"/>
      <c r="F15" s="3">
        <v>1350</v>
      </c>
      <c r="G15" s="4">
        <f>G12+E15-F15</f>
        <v>94373</v>
      </c>
      <c r="H15" s="2"/>
      <c r="I15" s="3"/>
      <c r="J15" s="4">
        <f t="shared" si="1"/>
        <v>28184</v>
      </c>
      <c r="K15" s="2"/>
      <c r="L15" s="3"/>
      <c r="M15" s="3"/>
      <c r="N15" s="4"/>
      <c r="O15" s="2" t="s">
        <v>30</v>
      </c>
      <c r="P15" s="2"/>
      <c r="Q15" s="3"/>
      <c r="R15" s="3"/>
      <c r="S15" s="3"/>
      <c r="T15" s="3">
        <v>1350</v>
      </c>
      <c r="U15" s="3"/>
      <c r="V15" s="4"/>
      <c r="W15" s="2"/>
      <c r="X15" s="4"/>
      <c r="Y15" s="2"/>
      <c r="Z15" s="4"/>
      <c r="AA15" s="2"/>
      <c r="AB15" s="4"/>
      <c r="AC15" s="2"/>
      <c r="AD15" s="4"/>
    </row>
    <row r="16" spans="1:30">
      <c r="A16" s="2" t="s">
        <v>31</v>
      </c>
      <c r="B16" s="16">
        <v>40251</v>
      </c>
      <c r="C16" s="3" t="s">
        <v>58</v>
      </c>
      <c r="D16" s="4" t="s">
        <v>108</v>
      </c>
      <c r="E16" s="2"/>
      <c r="F16" s="3"/>
      <c r="G16" s="4"/>
      <c r="H16" s="2"/>
      <c r="I16" s="3">
        <v>1620</v>
      </c>
      <c r="J16" s="4">
        <f t="shared" si="1"/>
        <v>26564</v>
      </c>
      <c r="K16" s="2"/>
      <c r="L16" s="3"/>
      <c r="M16" s="3"/>
      <c r="N16" s="4"/>
      <c r="O16" s="2" t="s">
        <v>31</v>
      </c>
      <c r="P16" s="2"/>
      <c r="Q16" s="3"/>
      <c r="R16" s="3"/>
      <c r="S16" s="3">
        <v>1620</v>
      </c>
      <c r="T16" s="3"/>
      <c r="U16" s="3"/>
      <c r="V16" s="4"/>
      <c r="W16" s="2"/>
      <c r="X16" s="4"/>
      <c r="Y16" s="2"/>
      <c r="Z16" s="4"/>
      <c r="AA16" s="2"/>
      <c r="AB16" s="4"/>
      <c r="AC16" s="2"/>
      <c r="AD16" s="4"/>
    </row>
    <row r="17" spans="1:30">
      <c r="A17" s="2" t="s">
        <v>32</v>
      </c>
      <c r="B17" s="16">
        <v>39903</v>
      </c>
      <c r="C17" s="3" t="s">
        <v>24</v>
      </c>
      <c r="D17" s="4" t="s">
        <v>37</v>
      </c>
      <c r="E17" s="2">
        <v>119</v>
      </c>
      <c r="F17" s="3"/>
      <c r="G17" s="4">
        <f>G15+E17-F17</f>
        <v>94492</v>
      </c>
      <c r="H17" s="2"/>
      <c r="I17" s="3"/>
      <c r="J17" s="4">
        <f t="shared" si="1"/>
        <v>26564</v>
      </c>
      <c r="K17" s="2"/>
      <c r="L17" s="3">
        <v>119</v>
      </c>
      <c r="M17" s="3"/>
      <c r="N17" s="4"/>
      <c r="O17" s="2" t="s">
        <v>32</v>
      </c>
      <c r="P17" s="2"/>
      <c r="Q17" s="3"/>
      <c r="R17" s="3"/>
      <c r="S17" s="3"/>
      <c r="T17" s="3"/>
      <c r="U17" s="3"/>
      <c r="V17" s="4"/>
      <c r="W17" s="2"/>
      <c r="X17" s="4"/>
      <c r="Y17" s="2"/>
      <c r="Z17" s="4"/>
      <c r="AA17" s="2"/>
      <c r="AB17" s="4"/>
      <c r="AC17" s="2"/>
      <c r="AD17" s="4"/>
    </row>
    <row r="18" spans="1:30">
      <c r="A18" s="2" t="s">
        <v>33</v>
      </c>
      <c r="B18" s="16"/>
      <c r="C18" s="3"/>
      <c r="D18" s="4" t="s">
        <v>36</v>
      </c>
      <c r="E18" s="2"/>
      <c r="F18" s="3">
        <v>1350</v>
      </c>
      <c r="G18" s="4">
        <f t="shared" si="0"/>
        <v>93142</v>
      </c>
      <c r="H18" s="2"/>
      <c r="I18" s="3"/>
      <c r="J18" s="4">
        <f t="shared" si="1"/>
        <v>26564</v>
      </c>
      <c r="K18" s="2"/>
      <c r="L18" s="3"/>
      <c r="M18" s="3"/>
      <c r="N18" s="4"/>
      <c r="O18" s="2" t="s">
        <v>33</v>
      </c>
      <c r="P18" s="2"/>
      <c r="Q18" s="3"/>
      <c r="R18" s="3"/>
      <c r="S18" s="3"/>
      <c r="T18" s="3">
        <v>1350</v>
      </c>
      <c r="U18" s="3"/>
      <c r="V18" s="4"/>
      <c r="W18" s="2"/>
      <c r="X18" s="4"/>
      <c r="Y18" s="2"/>
      <c r="Z18" s="4"/>
      <c r="AA18" s="2"/>
      <c r="AB18" s="4"/>
      <c r="AC18" s="2"/>
      <c r="AD18" s="4"/>
    </row>
    <row r="19" spans="1:30">
      <c r="A19" s="2" t="s">
        <v>34</v>
      </c>
      <c r="B19" s="16">
        <v>40274</v>
      </c>
      <c r="C19" s="3" t="s">
        <v>60</v>
      </c>
      <c r="D19" s="4" t="s">
        <v>110</v>
      </c>
      <c r="E19" s="2"/>
      <c r="F19" s="3"/>
      <c r="G19" s="4"/>
      <c r="H19" s="2"/>
      <c r="I19" s="3">
        <v>2312</v>
      </c>
      <c r="J19" s="4">
        <f t="shared" si="1"/>
        <v>24252</v>
      </c>
      <c r="K19" s="2"/>
      <c r="L19" s="3"/>
      <c r="M19" s="3"/>
      <c r="N19" s="4"/>
      <c r="O19" s="2" t="s">
        <v>34</v>
      </c>
      <c r="P19" s="2">
        <v>1415</v>
      </c>
      <c r="Q19" s="3"/>
      <c r="R19" s="3">
        <v>897</v>
      </c>
      <c r="S19" s="3"/>
      <c r="T19" s="3"/>
      <c r="U19" s="3"/>
      <c r="V19" s="4"/>
      <c r="W19" s="2"/>
      <c r="X19" s="4"/>
      <c r="Y19" s="2"/>
      <c r="Z19" s="4"/>
      <c r="AA19" s="2"/>
      <c r="AB19" s="4"/>
      <c r="AC19" s="2"/>
      <c r="AD19" s="4"/>
    </row>
    <row r="20" spans="1:30">
      <c r="A20" s="2" t="s">
        <v>35</v>
      </c>
      <c r="B20" s="16">
        <v>39931</v>
      </c>
      <c r="C20" s="3" t="s">
        <v>25</v>
      </c>
      <c r="D20" s="4" t="s">
        <v>36</v>
      </c>
      <c r="E20" s="2"/>
      <c r="F20" s="3">
        <v>1350</v>
      </c>
      <c r="G20" s="4">
        <f>G18+E20-F20</f>
        <v>91792</v>
      </c>
      <c r="H20" s="2"/>
      <c r="I20" s="3"/>
      <c r="J20" s="4">
        <f t="shared" si="1"/>
        <v>24252</v>
      </c>
      <c r="K20" s="2"/>
      <c r="L20" s="3"/>
      <c r="M20" s="3"/>
      <c r="N20" s="4"/>
      <c r="O20" s="2" t="s">
        <v>35</v>
      </c>
      <c r="P20" s="2"/>
      <c r="Q20" s="3"/>
      <c r="R20" s="3"/>
      <c r="S20" s="3"/>
      <c r="T20" s="3">
        <v>1350</v>
      </c>
      <c r="U20" s="3"/>
      <c r="V20" s="4"/>
      <c r="W20" s="2"/>
      <c r="X20" s="4"/>
      <c r="Y20" s="2"/>
      <c r="Z20" s="4"/>
      <c r="AA20" s="2"/>
      <c r="AB20" s="4"/>
      <c r="AC20" s="2"/>
      <c r="AD20" s="4"/>
    </row>
    <row r="21" spans="1:30">
      <c r="A21" s="2" t="s">
        <v>83</v>
      </c>
      <c r="B21" s="16">
        <v>39948</v>
      </c>
      <c r="C21" s="3" t="s">
        <v>26</v>
      </c>
      <c r="D21" s="4" t="s">
        <v>42</v>
      </c>
      <c r="E21" s="2"/>
      <c r="F21" s="3">
        <v>330</v>
      </c>
      <c r="G21" s="4">
        <f t="shared" si="0"/>
        <v>91462</v>
      </c>
      <c r="H21" s="2"/>
      <c r="I21" s="3"/>
      <c r="J21" s="4">
        <f t="shared" si="1"/>
        <v>24252</v>
      </c>
      <c r="K21" s="2"/>
      <c r="L21" s="3"/>
      <c r="M21" s="3"/>
      <c r="N21" s="4"/>
      <c r="O21" s="2" t="s">
        <v>83</v>
      </c>
      <c r="P21" s="2"/>
      <c r="Q21" s="3"/>
      <c r="R21" s="3"/>
      <c r="S21" s="3"/>
      <c r="T21" s="3">
        <v>330</v>
      </c>
      <c r="U21" s="3"/>
      <c r="V21" s="4"/>
      <c r="W21" s="2"/>
      <c r="X21" s="4"/>
      <c r="Y21" s="2"/>
      <c r="Z21" s="4"/>
      <c r="AA21" s="2"/>
      <c r="AB21" s="4"/>
      <c r="AC21" s="2"/>
      <c r="AD21" s="4"/>
    </row>
    <row r="22" spans="1:30">
      <c r="A22" s="2" t="s">
        <v>85</v>
      </c>
      <c r="B22" s="16"/>
      <c r="C22" s="3"/>
      <c r="D22" s="4" t="s">
        <v>102</v>
      </c>
      <c r="E22" s="2"/>
      <c r="F22" s="3">
        <v>34800</v>
      </c>
      <c r="G22" s="4">
        <f t="shared" si="0"/>
        <v>56662</v>
      </c>
      <c r="H22" s="2"/>
      <c r="I22" s="3"/>
      <c r="J22" s="4">
        <f t="shared" si="1"/>
        <v>24252</v>
      </c>
      <c r="K22" s="2"/>
      <c r="L22" s="3"/>
      <c r="M22" s="3"/>
      <c r="N22" s="4"/>
      <c r="O22" s="2" t="s">
        <v>85</v>
      </c>
      <c r="P22" s="2">
        <v>34800</v>
      </c>
      <c r="Q22" s="3"/>
      <c r="R22" s="3"/>
      <c r="S22" s="3"/>
      <c r="T22" s="3"/>
      <c r="U22" s="3"/>
      <c r="V22" s="4"/>
      <c r="W22" s="2"/>
      <c r="X22" s="4"/>
      <c r="Y22" s="2"/>
      <c r="Z22" s="4"/>
      <c r="AA22" s="2"/>
      <c r="AB22" s="4"/>
      <c r="AC22" s="2"/>
      <c r="AD22" s="4"/>
    </row>
    <row r="23" spans="1:30">
      <c r="A23" s="2" t="s">
        <v>97</v>
      </c>
      <c r="B23" s="16">
        <v>39964</v>
      </c>
      <c r="C23" s="3" t="s">
        <v>27</v>
      </c>
      <c r="D23" s="4" t="s">
        <v>36</v>
      </c>
      <c r="E23" s="2"/>
      <c r="F23" s="3">
        <v>1350</v>
      </c>
      <c r="G23" s="4">
        <f t="shared" si="0"/>
        <v>55312</v>
      </c>
      <c r="H23" s="2"/>
      <c r="I23" s="3"/>
      <c r="J23" s="4">
        <f t="shared" si="1"/>
        <v>24252</v>
      </c>
      <c r="K23" s="2"/>
      <c r="L23" s="3"/>
      <c r="M23" s="3"/>
      <c r="N23" s="4"/>
      <c r="O23" s="2" t="s">
        <v>97</v>
      </c>
      <c r="P23" s="2"/>
      <c r="Q23" s="3"/>
      <c r="R23" s="3"/>
      <c r="S23" s="3"/>
      <c r="T23" s="3">
        <v>1350</v>
      </c>
      <c r="U23" s="3"/>
      <c r="V23" s="4"/>
      <c r="W23" s="2"/>
      <c r="X23" s="4"/>
      <c r="Y23" s="2"/>
      <c r="Z23" s="4"/>
      <c r="AA23" s="2"/>
      <c r="AB23" s="4"/>
      <c r="AC23" s="2"/>
      <c r="AD23" s="4"/>
    </row>
    <row r="24" spans="1:30">
      <c r="A24" s="2" t="s">
        <v>98</v>
      </c>
      <c r="B24" s="16">
        <v>40330</v>
      </c>
      <c r="C24" s="3" t="s">
        <v>61</v>
      </c>
      <c r="D24" s="4" t="s">
        <v>111</v>
      </c>
      <c r="E24" s="2"/>
      <c r="F24" s="3"/>
      <c r="G24" s="4"/>
      <c r="H24" s="2"/>
      <c r="I24" s="3">
        <v>2797</v>
      </c>
      <c r="J24" s="4">
        <f t="shared" si="1"/>
        <v>21455</v>
      </c>
      <c r="K24" s="2"/>
      <c r="L24" s="3"/>
      <c r="M24" s="3"/>
      <c r="N24" s="4"/>
      <c r="O24" s="2" t="s">
        <v>98</v>
      </c>
      <c r="P24" s="2">
        <v>2797</v>
      </c>
      <c r="Q24" s="3"/>
      <c r="R24" s="3"/>
      <c r="S24" s="3"/>
      <c r="T24" s="3"/>
      <c r="U24" s="3"/>
      <c r="V24" s="4"/>
      <c r="W24" s="2"/>
      <c r="X24" s="4"/>
      <c r="Y24" s="2"/>
      <c r="Z24" s="4"/>
      <c r="AA24" s="2"/>
      <c r="AB24" s="4"/>
      <c r="AC24" s="2"/>
      <c r="AD24" s="4"/>
    </row>
    <row r="25" spans="1:30">
      <c r="A25" s="2" t="s">
        <v>100</v>
      </c>
      <c r="B25" s="16">
        <v>39991</v>
      </c>
      <c r="C25" s="3" t="s">
        <v>28</v>
      </c>
      <c r="D25" s="4" t="s">
        <v>38</v>
      </c>
      <c r="E25" s="2"/>
      <c r="F25" s="3">
        <v>350</v>
      </c>
      <c r="G25" s="4">
        <f>G23+E25-F25</f>
        <v>54962</v>
      </c>
      <c r="H25" s="2"/>
      <c r="I25" s="3"/>
      <c r="J25" s="4">
        <f t="shared" si="1"/>
        <v>21455</v>
      </c>
      <c r="K25" s="2"/>
      <c r="L25" s="3"/>
      <c r="M25" s="3"/>
      <c r="N25" s="4"/>
      <c r="O25" s="2" t="s">
        <v>100</v>
      </c>
      <c r="P25" s="2"/>
      <c r="Q25" s="3"/>
      <c r="R25" s="3"/>
      <c r="S25" s="3"/>
      <c r="T25" s="3">
        <v>350</v>
      </c>
      <c r="U25" s="3"/>
      <c r="V25" s="4"/>
      <c r="W25" s="2"/>
      <c r="X25" s="4"/>
      <c r="Y25" s="2"/>
      <c r="Z25" s="4"/>
      <c r="AA25" s="2"/>
      <c r="AB25" s="4"/>
      <c r="AC25" s="2"/>
      <c r="AD25" s="4"/>
    </row>
    <row r="26" spans="1:30">
      <c r="A26" s="2" t="s">
        <v>178</v>
      </c>
      <c r="B26" s="16"/>
      <c r="C26" s="3"/>
      <c r="D26" s="4" t="s">
        <v>103</v>
      </c>
      <c r="E26" s="2"/>
      <c r="F26" s="3">
        <v>40000</v>
      </c>
      <c r="G26" s="4">
        <f t="shared" si="0"/>
        <v>14962</v>
      </c>
      <c r="H26" s="2">
        <v>40000</v>
      </c>
      <c r="I26" s="3"/>
      <c r="J26" s="4">
        <f t="shared" si="1"/>
        <v>61455</v>
      </c>
      <c r="K26" s="2"/>
      <c r="L26" s="3"/>
      <c r="M26" s="3"/>
      <c r="N26" s="4"/>
      <c r="O26" s="2" t="s">
        <v>178</v>
      </c>
      <c r="P26" s="2"/>
      <c r="Q26" s="3"/>
      <c r="R26" s="3"/>
      <c r="S26" s="3"/>
      <c r="T26" s="3"/>
      <c r="U26" s="3"/>
      <c r="V26" s="4"/>
      <c r="W26" s="2"/>
      <c r="X26" s="4"/>
      <c r="Y26" s="2"/>
      <c r="Z26" s="4"/>
      <c r="AA26" s="2"/>
      <c r="AB26" s="4"/>
      <c r="AC26" s="2"/>
      <c r="AD26" s="4"/>
    </row>
    <row r="27" spans="1:30">
      <c r="A27" s="2" t="s">
        <v>179</v>
      </c>
      <c r="B27" s="16">
        <v>40356</v>
      </c>
      <c r="C27" s="3" t="s">
        <v>63</v>
      </c>
      <c r="D27" s="4" t="s">
        <v>112</v>
      </c>
      <c r="E27" s="2"/>
      <c r="F27" s="3"/>
      <c r="G27" s="4"/>
      <c r="H27" s="2"/>
      <c r="I27" s="3">
        <v>9990</v>
      </c>
      <c r="J27" s="4">
        <f t="shared" si="1"/>
        <v>51465</v>
      </c>
      <c r="K27" s="2"/>
      <c r="L27" s="3"/>
      <c r="M27" s="3"/>
      <c r="N27" s="4"/>
      <c r="O27" s="2" t="s">
        <v>179</v>
      </c>
      <c r="P27" s="2">
        <v>9990</v>
      </c>
      <c r="Q27" s="3"/>
      <c r="R27" s="3"/>
      <c r="S27" s="3"/>
      <c r="T27" s="3"/>
      <c r="U27" s="3"/>
      <c r="V27" s="4"/>
      <c r="W27" s="2"/>
      <c r="X27" s="4"/>
      <c r="Y27" s="2"/>
      <c r="Z27" s="4"/>
      <c r="AA27" s="2"/>
      <c r="AB27" s="4"/>
      <c r="AC27" s="2"/>
      <c r="AD27" s="4"/>
    </row>
    <row r="28" spans="1:30">
      <c r="A28" s="2" t="s">
        <v>180</v>
      </c>
      <c r="B28" s="16">
        <v>39994</v>
      </c>
      <c r="C28" s="3" t="s">
        <v>29</v>
      </c>
      <c r="D28" s="4" t="s">
        <v>36</v>
      </c>
      <c r="E28" s="2"/>
      <c r="F28" s="3">
        <v>1350</v>
      </c>
      <c r="G28" s="4">
        <f>G26+E28-F28</f>
        <v>13612</v>
      </c>
      <c r="H28" s="2"/>
      <c r="I28" s="3"/>
      <c r="J28" s="4">
        <f t="shared" si="1"/>
        <v>51465</v>
      </c>
      <c r="K28" s="2"/>
      <c r="L28" s="3"/>
      <c r="M28" s="3"/>
      <c r="N28" s="4"/>
      <c r="O28" s="2" t="s">
        <v>180</v>
      </c>
      <c r="P28" s="2"/>
      <c r="Q28" s="3"/>
      <c r="R28" s="3"/>
      <c r="S28" s="3"/>
      <c r="T28" s="3">
        <v>1350</v>
      </c>
      <c r="U28" s="3"/>
      <c r="V28" s="4"/>
      <c r="W28" s="2"/>
      <c r="X28" s="4"/>
      <c r="Y28" s="2"/>
      <c r="Z28" s="4"/>
      <c r="AA28" s="2"/>
      <c r="AB28" s="4"/>
      <c r="AC28" s="2"/>
      <c r="AD28" s="4"/>
    </row>
    <row r="29" spans="1:30">
      <c r="A29" s="2" t="s">
        <v>181</v>
      </c>
      <c r="B29" s="16"/>
      <c r="C29" s="3"/>
      <c r="D29" s="4" t="s">
        <v>37</v>
      </c>
      <c r="E29" s="2">
        <v>90</v>
      </c>
      <c r="F29" s="3"/>
      <c r="G29" s="4">
        <f t="shared" si="0"/>
        <v>13702</v>
      </c>
      <c r="H29" s="2"/>
      <c r="I29" s="3"/>
      <c r="J29" s="4">
        <f t="shared" si="1"/>
        <v>51465</v>
      </c>
      <c r="K29" s="2"/>
      <c r="L29" s="3">
        <v>90</v>
      </c>
      <c r="M29" s="3"/>
      <c r="N29" s="4"/>
      <c r="O29" s="2" t="s">
        <v>181</v>
      </c>
      <c r="P29" s="2"/>
      <c r="Q29" s="3"/>
      <c r="R29" s="3"/>
      <c r="S29" s="3"/>
      <c r="T29" s="3"/>
      <c r="U29" s="3"/>
      <c r="V29" s="4"/>
      <c r="W29" s="2"/>
      <c r="X29" s="4"/>
      <c r="Y29" s="2"/>
      <c r="Z29" s="4"/>
      <c r="AA29" s="2"/>
      <c r="AB29" s="4"/>
      <c r="AC29" s="2"/>
      <c r="AD29" s="4"/>
    </row>
    <row r="30" spans="1:30">
      <c r="A30" s="2" t="s">
        <v>182</v>
      </c>
      <c r="B30" s="16">
        <v>40025</v>
      </c>
      <c r="C30" s="3" t="s">
        <v>30</v>
      </c>
      <c r="D30" s="4" t="s">
        <v>36</v>
      </c>
      <c r="E30" s="2"/>
      <c r="F30" s="3">
        <v>1350</v>
      </c>
      <c r="G30" s="4">
        <f t="shared" si="0"/>
        <v>12352</v>
      </c>
      <c r="H30" s="2"/>
      <c r="I30" s="3"/>
      <c r="J30" s="4">
        <f t="shared" si="1"/>
        <v>51465</v>
      </c>
      <c r="K30" s="2"/>
      <c r="L30" s="3"/>
      <c r="M30" s="3"/>
      <c r="N30" s="4"/>
      <c r="O30" s="2" t="s">
        <v>182</v>
      </c>
      <c r="P30" s="2"/>
      <c r="Q30" s="3"/>
      <c r="R30" s="3"/>
      <c r="S30" s="3"/>
      <c r="T30" s="3">
        <v>1350</v>
      </c>
      <c r="U30" s="3"/>
      <c r="V30" s="4"/>
      <c r="W30" s="2"/>
      <c r="X30" s="4"/>
      <c r="Y30" s="2"/>
      <c r="Z30" s="4"/>
      <c r="AA30" s="2"/>
      <c r="AB30" s="4"/>
      <c r="AC30" s="2"/>
      <c r="AD30" s="4"/>
    </row>
    <row r="31" spans="1:30">
      <c r="A31" s="2" t="s">
        <v>183</v>
      </c>
      <c r="B31" s="16">
        <v>40393</v>
      </c>
      <c r="C31" s="3" t="s">
        <v>65</v>
      </c>
      <c r="D31" s="4" t="s">
        <v>113</v>
      </c>
      <c r="E31" s="2"/>
      <c r="F31" s="3"/>
      <c r="G31" s="4"/>
      <c r="H31" s="2"/>
      <c r="I31" s="3">
        <v>7489</v>
      </c>
      <c r="J31" s="4">
        <f t="shared" si="1"/>
        <v>43976</v>
      </c>
      <c r="K31" s="2"/>
      <c r="L31" s="3"/>
      <c r="M31" s="3"/>
      <c r="N31" s="4"/>
      <c r="O31" s="2" t="s">
        <v>183</v>
      </c>
      <c r="P31" s="2">
        <v>7489</v>
      </c>
      <c r="Q31" s="3"/>
      <c r="R31" s="3"/>
      <c r="S31" s="3"/>
      <c r="T31" s="3"/>
      <c r="U31" s="3"/>
      <c r="V31" s="4"/>
      <c r="W31" s="2"/>
      <c r="X31" s="4"/>
      <c r="Y31" s="2"/>
      <c r="Z31" s="4"/>
      <c r="AA31" s="2"/>
      <c r="AB31" s="4"/>
      <c r="AC31" s="2"/>
      <c r="AD31" s="4"/>
    </row>
    <row r="32" spans="1:30">
      <c r="A32" s="2" t="s">
        <v>184</v>
      </c>
      <c r="B32" s="16">
        <v>40056</v>
      </c>
      <c r="C32" s="3" t="s">
        <v>31</v>
      </c>
      <c r="D32" s="4" t="s">
        <v>36</v>
      </c>
      <c r="E32" s="2"/>
      <c r="F32" s="3">
        <v>1350</v>
      </c>
      <c r="G32" s="4">
        <f>G30+E32-F32</f>
        <v>11002</v>
      </c>
      <c r="H32" s="2"/>
      <c r="I32" s="3"/>
      <c r="J32" s="4">
        <f t="shared" si="1"/>
        <v>43976</v>
      </c>
      <c r="K32" s="2"/>
      <c r="L32" s="3"/>
      <c r="M32" s="3"/>
      <c r="N32" s="4"/>
      <c r="O32" s="2" t="s">
        <v>184</v>
      </c>
      <c r="P32" s="2"/>
      <c r="Q32" s="3"/>
      <c r="R32" s="3"/>
      <c r="S32" s="3"/>
      <c r="T32" s="3">
        <v>1350</v>
      </c>
      <c r="U32" s="3"/>
      <c r="V32" s="4"/>
      <c r="W32" s="2"/>
      <c r="X32" s="4"/>
      <c r="Y32" s="2"/>
      <c r="Z32" s="4"/>
      <c r="AA32" s="2"/>
      <c r="AB32" s="4"/>
      <c r="AC32" s="2"/>
      <c r="AD32" s="4"/>
    </row>
    <row r="33" spans="1:30">
      <c r="A33" s="2" t="s">
        <v>185</v>
      </c>
      <c r="B33" s="16">
        <v>40085</v>
      </c>
      <c r="C33" s="3" t="s">
        <v>32</v>
      </c>
      <c r="D33" s="4" t="s">
        <v>36</v>
      </c>
      <c r="E33" s="2"/>
      <c r="F33" s="3">
        <v>1350</v>
      </c>
      <c r="G33" s="4">
        <f t="shared" si="0"/>
        <v>9652</v>
      </c>
      <c r="H33" s="2"/>
      <c r="I33" s="3"/>
      <c r="J33" s="4">
        <f t="shared" si="1"/>
        <v>43976</v>
      </c>
      <c r="K33" s="2"/>
      <c r="L33" s="3"/>
      <c r="M33" s="3"/>
      <c r="N33" s="4"/>
      <c r="O33" s="2" t="s">
        <v>185</v>
      </c>
      <c r="P33" s="2"/>
      <c r="Q33" s="3"/>
      <c r="R33" s="3"/>
      <c r="S33" s="3"/>
      <c r="T33" s="3">
        <v>1350</v>
      </c>
      <c r="U33" s="3"/>
      <c r="V33" s="4"/>
      <c r="W33" s="2"/>
      <c r="X33" s="4"/>
      <c r="Y33" s="2"/>
      <c r="Z33" s="4"/>
      <c r="AA33" s="2"/>
      <c r="AB33" s="4"/>
      <c r="AC33" s="2"/>
      <c r="AD33" s="4"/>
    </row>
    <row r="34" spans="1:30">
      <c r="A34" s="2" t="s">
        <v>186</v>
      </c>
      <c r="B34" s="16">
        <v>40453</v>
      </c>
      <c r="C34" s="3" t="s">
        <v>114</v>
      </c>
      <c r="D34" s="4" t="s">
        <v>115</v>
      </c>
      <c r="E34" s="2"/>
      <c r="F34" s="3"/>
      <c r="G34" s="4"/>
      <c r="H34" s="2"/>
      <c r="I34" s="3">
        <v>13992</v>
      </c>
      <c r="J34" s="4">
        <f t="shared" si="1"/>
        <v>29984</v>
      </c>
      <c r="K34" s="2"/>
      <c r="L34" s="3"/>
      <c r="M34" s="3"/>
      <c r="N34" s="4"/>
      <c r="O34" s="2" t="s">
        <v>186</v>
      </c>
      <c r="P34" s="2"/>
      <c r="Q34" s="3"/>
      <c r="R34" s="3"/>
      <c r="S34" s="3"/>
      <c r="T34" s="3"/>
      <c r="U34" s="3"/>
      <c r="V34" s="4">
        <v>13992</v>
      </c>
      <c r="W34" s="2"/>
      <c r="X34" s="4"/>
      <c r="Y34" s="2"/>
      <c r="Z34" s="4"/>
      <c r="AA34" s="2"/>
      <c r="AB34" s="4"/>
      <c r="AC34" s="2"/>
      <c r="AD34" s="4"/>
    </row>
    <row r="35" spans="1:30">
      <c r="A35" s="2" t="s">
        <v>187</v>
      </c>
      <c r="B35" s="16">
        <v>40088</v>
      </c>
      <c r="C35" s="3" t="s">
        <v>33</v>
      </c>
      <c r="D35" s="4" t="s">
        <v>37</v>
      </c>
      <c r="E35" s="2">
        <v>16</v>
      </c>
      <c r="F35" s="3"/>
      <c r="G35" s="4">
        <f>G33+E35-F35</f>
        <v>9668</v>
      </c>
      <c r="H35" s="2"/>
      <c r="I35" s="3"/>
      <c r="J35" s="4">
        <f t="shared" si="1"/>
        <v>29984</v>
      </c>
      <c r="K35" s="2"/>
      <c r="L35" s="3">
        <v>16</v>
      </c>
      <c r="M35" s="3"/>
      <c r="N35" s="4"/>
      <c r="O35" s="2" t="s">
        <v>187</v>
      </c>
      <c r="P35" s="2"/>
      <c r="Q35" s="3"/>
      <c r="R35" s="3"/>
      <c r="S35" s="3"/>
      <c r="T35" s="3"/>
      <c r="U35" s="3"/>
      <c r="V35" s="4"/>
      <c r="W35" s="2"/>
      <c r="X35" s="4"/>
      <c r="Y35" s="2"/>
      <c r="Z35" s="4"/>
      <c r="AA35" s="2"/>
      <c r="AB35" s="4"/>
      <c r="AC35" s="2"/>
      <c r="AD35" s="4"/>
    </row>
    <row r="36" spans="1:30">
      <c r="A36" s="2" t="s">
        <v>188</v>
      </c>
      <c r="B36" s="16">
        <v>40470</v>
      </c>
      <c r="C36" s="3" t="s">
        <v>116</v>
      </c>
      <c r="D36" s="4" t="s">
        <v>117</v>
      </c>
      <c r="E36" s="2"/>
      <c r="F36" s="3"/>
      <c r="G36" s="4"/>
      <c r="H36" s="2"/>
      <c r="I36" s="3">
        <v>2998</v>
      </c>
      <c r="J36" s="4">
        <f t="shared" si="1"/>
        <v>26986</v>
      </c>
      <c r="K36" s="2"/>
      <c r="L36" s="3"/>
      <c r="M36" s="3"/>
      <c r="N36" s="4"/>
      <c r="O36" s="2" t="s">
        <v>188</v>
      </c>
      <c r="P36" s="2">
        <v>2998</v>
      </c>
      <c r="Q36" s="3"/>
      <c r="R36" s="3"/>
      <c r="S36" s="3"/>
      <c r="T36" s="3"/>
      <c r="U36" s="3"/>
      <c r="V36" s="4"/>
      <c r="W36" s="2"/>
      <c r="X36" s="4"/>
      <c r="Y36" s="2"/>
      <c r="Z36" s="4"/>
      <c r="AA36" s="2"/>
      <c r="AB36" s="4"/>
      <c r="AC36" s="2"/>
      <c r="AD36" s="4"/>
    </row>
    <row r="37" spans="1:30">
      <c r="A37" s="2" t="s">
        <v>189</v>
      </c>
      <c r="B37" s="16">
        <v>40117</v>
      </c>
      <c r="C37" s="3" t="s">
        <v>34</v>
      </c>
      <c r="D37" s="4" t="s">
        <v>36</v>
      </c>
      <c r="E37" s="2"/>
      <c r="F37" s="3">
        <v>1350</v>
      </c>
      <c r="G37" s="4">
        <f>G35+E37-F37</f>
        <v>8318</v>
      </c>
      <c r="H37" s="2"/>
      <c r="I37" s="3"/>
      <c r="J37" s="4">
        <f t="shared" si="1"/>
        <v>26986</v>
      </c>
      <c r="K37" s="2"/>
      <c r="L37" s="3"/>
      <c r="M37" s="3"/>
      <c r="N37" s="4"/>
      <c r="O37" s="2" t="s">
        <v>189</v>
      </c>
      <c r="P37" s="2"/>
      <c r="Q37" s="3"/>
      <c r="R37" s="3"/>
      <c r="S37" s="3"/>
      <c r="T37" s="3">
        <v>1350</v>
      </c>
      <c r="U37" s="3"/>
      <c r="V37" s="4"/>
      <c r="W37" s="2"/>
      <c r="X37" s="4"/>
      <c r="Y37" s="2"/>
      <c r="Z37" s="4"/>
      <c r="AA37" s="2"/>
      <c r="AB37" s="4"/>
      <c r="AC37" s="2"/>
      <c r="AD37" s="4"/>
    </row>
    <row r="38" spans="1:30">
      <c r="A38" s="2" t="s">
        <v>190</v>
      </c>
      <c r="B38" s="16"/>
      <c r="C38" s="3"/>
      <c r="D38" s="4" t="s">
        <v>104</v>
      </c>
      <c r="E38" s="2">
        <v>198230</v>
      </c>
      <c r="F38" s="3"/>
      <c r="G38" s="4">
        <f t="shared" si="0"/>
        <v>206548</v>
      </c>
      <c r="H38" s="2"/>
      <c r="I38" s="3"/>
      <c r="J38" s="4">
        <f t="shared" si="1"/>
        <v>26986</v>
      </c>
      <c r="K38" s="2">
        <v>198230</v>
      </c>
      <c r="L38" s="3"/>
      <c r="M38" s="3"/>
      <c r="N38" s="4"/>
      <c r="O38" s="2" t="s">
        <v>190</v>
      </c>
      <c r="P38" s="2"/>
      <c r="Q38" s="3"/>
      <c r="R38" s="3"/>
      <c r="S38" s="3"/>
      <c r="T38" s="3"/>
      <c r="U38" s="3"/>
      <c r="V38" s="4"/>
      <c r="W38" s="2"/>
      <c r="X38" s="4"/>
      <c r="Y38" s="2"/>
      <c r="Z38" s="4"/>
      <c r="AA38" s="2"/>
      <c r="AB38" s="4"/>
      <c r="AC38" s="2"/>
      <c r="AD38" s="4"/>
    </row>
    <row r="39" spans="1:30">
      <c r="A39" s="2" t="s">
        <v>191</v>
      </c>
      <c r="B39" s="16">
        <v>40491</v>
      </c>
      <c r="C39" s="3" t="s">
        <v>118</v>
      </c>
      <c r="D39" s="4" t="s">
        <v>119</v>
      </c>
      <c r="E39" s="2"/>
      <c r="F39" s="3"/>
      <c r="G39" s="4"/>
      <c r="H39" s="2"/>
      <c r="I39" s="3">
        <v>999</v>
      </c>
      <c r="J39" s="4">
        <f t="shared" si="1"/>
        <v>25987</v>
      </c>
      <c r="K39" s="2"/>
      <c r="L39" s="3"/>
      <c r="M39" s="3"/>
      <c r="N39" s="4"/>
      <c r="O39" s="2" t="s">
        <v>191</v>
      </c>
      <c r="P39" s="2">
        <v>999</v>
      </c>
      <c r="Q39" s="3"/>
      <c r="R39" s="3"/>
      <c r="S39" s="3"/>
      <c r="T39" s="3"/>
      <c r="U39" s="3"/>
      <c r="V39" s="4"/>
      <c r="W39" s="2"/>
      <c r="X39" s="4"/>
      <c r="Y39" s="2"/>
      <c r="Z39" s="4"/>
      <c r="AA39" s="2"/>
      <c r="AB39" s="4"/>
      <c r="AC39" s="2"/>
      <c r="AD39" s="4"/>
    </row>
    <row r="40" spans="1:30">
      <c r="A40" s="2" t="s">
        <v>192</v>
      </c>
      <c r="B40" s="16">
        <v>40496</v>
      </c>
      <c r="C40" s="3" t="s">
        <v>120</v>
      </c>
      <c r="D40" s="4" t="s">
        <v>121</v>
      </c>
      <c r="E40" s="2"/>
      <c r="F40" s="3"/>
      <c r="G40" s="4"/>
      <c r="H40" s="2"/>
      <c r="I40" s="3">
        <v>7306</v>
      </c>
      <c r="J40" s="4">
        <f t="shared" si="1"/>
        <v>18681</v>
      </c>
      <c r="K40" s="2"/>
      <c r="L40" s="3"/>
      <c r="M40" s="3"/>
      <c r="N40" s="4"/>
      <c r="O40" s="2" t="s">
        <v>192</v>
      </c>
      <c r="P40" s="2">
        <v>7306</v>
      </c>
      <c r="Q40" s="3"/>
      <c r="R40" s="3"/>
      <c r="S40" s="3"/>
      <c r="T40" s="3"/>
      <c r="U40" s="3"/>
      <c r="V40" s="4"/>
      <c r="W40" s="2"/>
      <c r="X40" s="4"/>
      <c r="Y40" s="2"/>
      <c r="Z40" s="4"/>
      <c r="AA40" s="2"/>
      <c r="AB40" s="4"/>
      <c r="AC40" s="2"/>
      <c r="AD40" s="4"/>
    </row>
    <row r="41" spans="1:30">
      <c r="A41" s="2" t="s">
        <v>193</v>
      </c>
      <c r="B41" s="16">
        <v>40502</v>
      </c>
      <c r="C41" s="3" t="s">
        <v>122</v>
      </c>
      <c r="D41" s="4" t="s">
        <v>123</v>
      </c>
      <c r="E41" s="2"/>
      <c r="F41" s="3"/>
      <c r="G41" s="4"/>
      <c r="H41" s="2"/>
      <c r="I41" s="3">
        <v>1578</v>
      </c>
      <c r="J41" s="4">
        <f t="shared" si="1"/>
        <v>17103</v>
      </c>
      <c r="K41" s="2"/>
      <c r="L41" s="3"/>
      <c r="M41" s="3"/>
      <c r="N41" s="4"/>
      <c r="O41" s="2" t="s">
        <v>193</v>
      </c>
      <c r="P41" s="2">
        <v>1578</v>
      </c>
      <c r="Q41" s="3"/>
      <c r="R41" s="3"/>
      <c r="S41" s="3"/>
      <c r="T41" s="3"/>
      <c r="U41" s="3"/>
      <c r="V41" s="4"/>
      <c r="W41" s="2"/>
      <c r="X41" s="4"/>
      <c r="Y41" s="2"/>
      <c r="Z41" s="4"/>
      <c r="AA41" s="2"/>
      <c r="AB41" s="4"/>
      <c r="AC41" s="2"/>
      <c r="AD41" s="4"/>
    </row>
    <row r="42" spans="1:30">
      <c r="A42" s="2" t="s">
        <v>194</v>
      </c>
      <c r="B42" s="16">
        <v>40502</v>
      </c>
      <c r="C42" s="3" t="s">
        <v>124</v>
      </c>
      <c r="D42" s="4" t="s">
        <v>91</v>
      </c>
      <c r="E42" s="2"/>
      <c r="F42" s="3"/>
      <c r="G42" s="4"/>
      <c r="H42" s="2">
        <v>100000</v>
      </c>
      <c r="I42" s="3"/>
      <c r="J42" s="4">
        <f t="shared" si="1"/>
        <v>117103</v>
      </c>
      <c r="K42" s="2"/>
      <c r="L42" s="3"/>
      <c r="M42" s="3"/>
      <c r="N42" s="4"/>
      <c r="O42" s="2" t="s">
        <v>194</v>
      </c>
      <c r="P42" s="2"/>
      <c r="Q42" s="3"/>
      <c r="R42" s="3"/>
      <c r="S42" s="3"/>
      <c r="T42" s="3"/>
      <c r="U42" s="3"/>
      <c r="V42" s="4"/>
      <c r="W42" s="2"/>
      <c r="X42" s="4"/>
      <c r="Y42" s="2"/>
      <c r="Z42" s="4">
        <v>100000</v>
      </c>
      <c r="AA42" s="2"/>
      <c r="AB42" s="4"/>
      <c r="AC42" s="2"/>
      <c r="AD42" s="4"/>
    </row>
    <row r="43" spans="1:30">
      <c r="A43" s="2" t="s">
        <v>195</v>
      </c>
      <c r="B43" s="16">
        <v>40502</v>
      </c>
      <c r="C43" s="3" t="s">
        <v>125</v>
      </c>
      <c r="D43" s="4" t="s">
        <v>126</v>
      </c>
      <c r="E43" s="2"/>
      <c r="F43" s="3"/>
      <c r="G43" s="4"/>
      <c r="H43" s="2"/>
      <c r="I43" s="3">
        <v>54390</v>
      </c>
      <c r="J43" s="4">
        <f t="shared" si="1"/>
        <v>62713</v>
      </c>
      <c r="K43" s="2"/>
      <c r="L43" s="3"/>
      <c r="M43" s="3"/>
      <c r="N43" s="4"/>
      <c r="O43" s="2" t="s">
        <v>195</v>
      </c>
      <c r="P43" s="2">
        <v>54390</v>
      </c>
      <c r="Q43" s="3"/>
      <c r="R43" s="3"/>
      <c r="S43" s="3"/>
      <c r="T43" s="3"/>
      <c r="U43" s="3"/>
      <c r="V43" s="4"/>
      <c r="W43" s="2"/>
      <c r="X43" s="4"/>
      <c r="Y43" s="2"/>
      <c r="Z43" s="4"/>
      <c r="AA43" s="2"/>
      <c r="AB43" s="4"/>
      <c r="AC43" s="2"/>
      <c r="AD43" s="4"/>
    </row>
    <row r="44" spans="1:30">
      <c r="A44" s="2" t="s">
        <v>196</v>
      </c>
      <c r="B44" s="16">
        <v>40506</v>
      </c>
      <c r="C44" s="3" t="s">
        <v>127</v>
      </c>
      <c r="D44" s="4" t="s">
        <v>128</v>
      </c>
      <c r="E44" s="2"/>
      <c r="F44" s="3"/>
      <c r="G44" s="4"/>
      <c r="H44" s="2"/>
      <c r="I44" s="3">
        <v>12507</v>
      </c>
      <c r="J44" s="4">
        <f t="shared" si="1"/>
        <v>50206</v>
      </c>
      <c r="K44" s="2"/>
      <c r="L44" s="3"/>
      <c r="M44" s="3"/>
      <c r="N44" s="4"/>
      <c r="O44" s="2" t="s">
        <v>196</v>
      </c>
      <c r="P44" s="2">
        <v>12507</v>
      </c>
      <c r="Q44" s="3"/>
      <c r="R44" s="3"/>
      <c r="S44" s="3"/>
      <c r="T44" s="3"/>
      <c r="U44" s="3"/>
      <c r="V44" s="4"/>
      <c r="W44" s="2"/>
      <c r="X44" s="4"/>
      <c r="Y44" s="2"/>
      <c r="Z44" s="4"/>
      <c r="AA44" s="2"/>
      <c r="AB44" s="4"/>
      <c r="AC44" s="2"/>
      <c r="AD44" s="4"/>
    </row>
    <row r="45" spans="1:30">
      <c r="A45" s="2" t="s">
        <v>197</v>
      </c>
      <c r="B45" s="16">
        <v>40509</v>
      </c>
      <c r="C45" s="3" t="s">
        <v>129</v>
      </c>
      <c r="D45" s="4" t="s">
        <v>130</v>
      </c>
      <c r="E45" s="2"/>
      <c r="F45" s="3"/>
      <c r="G45" s="4"/>
      <c r="H45" s="2"/>
      <c r="I45" s="3">
        <v>1814</v>
      </c>
      <c r="J45" s="4">
        <f t="shared" si="1"/>
        <v>48392</v>
      </c>
      <c r="K45" s="2"/>
      <c r="L45" s="3"/>
      <c r="M45" s="3"/>
      <c r="N45" s="4"/>
      <c r="O45" s="2" t="s">
        <v>197</v>
      </c>
      <c r="P45" s="2"/>
      <c r="Q45" s="3"/>
      <c r="R45" s="3">
        <v>1814</v>
      </c>
      <c r="S45" s="3"/>
      <c r="T45" s="3"/>
      <c r="U45" s="3"/>
      <c r="V45" s="4"/>
      <c r="W45" s="2"/>
      <c r="X45" s="4"/>
      <c r="Y45" s="2"/>
      <c r="Z45" s="4"/>
      <c r="AA45" s="2"/>
      <c r="AB45" s="4"/>
      <c r="AC45" s="2"/>
      <c r="AD45" s="4"/>
    </row>
    <row r="46" spans="1:30">
      <c r="A46" s="2" t="s">
        <v>198</v>
      </c>
      <c r="B46" s="16">
        <v>40509</v>
      </c>
      <c r="C46" s="3" t="s">
        <v>131</v>
      </c>
      <c r="D46" s="4" t="s">
        <v>132</v>
      </c>
      <c r="E46" s="2"/>
      <c r="F46" s="3"/>
      <c r="G46" s="4"/>
      <c r="H46" s="2"/>
      <c r="I46" s="3">
        <v>1816</v>
      </c>
      <c r="J46" s="4">
        <f t="shared" si="1"/>
        <v>46576</v>
      </c>
      <c r="K46" s="2"/>
      <c r="L46" s="3"/>
      <c r="M46" s="3"/>
      <c r="N46" s="4"/>
      <c r="O46" s="2" t="s">
        <v>198</v>
      </c>
      <c r="P46" s="2">
        <v>1816</v>
      </c>
      <c r="Q46" s="3"/>
      <c r="R46" s="3"/>
      <c r="S46" s="3"/>
      <c r="T46" s="3"/>
      <c r="U46" s="3"/>
      <c r="V46" s="4"/>
      <c r="W46" s="2"/>
      <c r="X46" s="4"/>
      <c r="Y46" s="2"/>
      <c r="Z46" s="4"/>
      <c r="AA46" s="2"/>
      <c r="AB46" s="4"/>
      <c r="AC46" s="2"/>
      <c r="AD46" s="4"/>
    </row>
    <row r="47" spans="1:30">
      <c r="A47" s="2" t="s">
        <v>199</v>
      </c>
      <c r="B47" s="16">
        <v>40147</v>
      </c>
      <c r="C47" s="3" t="s">
        <v>35</v>
      </c>
      <c r="D47" s="4" t="s">
        <v>36</v>
      </c>
      <c r="E47" s="2"/>
      <c r="F47" s="3">
        <v>1350</v>
      </c>
      <c r="G47" s="4">
        <f>G38+E47-F47</f>
        <v>205198</v>
      </c>
      <c r="H47" s="2"/>
      <c r="I47" s="3"/>
      <c r="J47" s="4">
        <f t="shared" si="1"/>
        <v>46576</v>
      </c>
      <c r="K47" s="2"/>
      <c r="L47" s="3"/>
      <c r="M47" s="3"/>
      <c r="N47" s="4"/>
      <c r="O47" s="2" t="s">
        <v>199</v>
      </c>
      <c r="P47" s="2"/>
      <c r="Q47" s="3"/>
      <c r="R47" s="3"/>
      <c r="S47" s="3"/>
      <c r="T47" s="3">
        <v>1350</v>
      </c>
      <c r="U47" s="3"/>
      <c r="V47" s="4"/>
      <c r="W47" s="2"/>
      <c r="X47" s="4"/>
      <c r="Y47" s="2"/>
      <c r="Z47" s="4"/>
      <c r="AA47" s="2"/>
      <c r="AB47" s="4"/>
      <c r="AC47" s="2"/>
      <c r="AD47" s="4"/>
    </row>
    <row r="48" spans="1:30">
      <c r="A48" s="2" t="s">
        <v>200</v>
      </c>
      <c r="B48" s="16">
        <v>40513</v>
      </c>
      <c r="C48" s="3" t="s">
        <v>133</v>
      </c>
      <c r="D48" s="4" t="s">
        <v>134</v>
      </c>
      <c r="E48" s="2"/>
      <c r="F48" s="3"/>
      <c r="G48" s="4"/>
      <c r="H48" s="2"/>
      <c r="I48" s="3">
        <v>5200</v>
      </c>
      <c r="J48" s="4">
        <f t="shared" si="1"/>
        <v>41376</v>
      </c>
      <c r="K48" s="2"/>
      <c r="L48" s="3"/>
      <c r="M48" s="3"/>
      <c r="N48" s="4"/>
      <c r="O48" s="2" t="s">
        <v>200</v>
      </c>
      <c r="P48" s="2"/>
      <c r="Q48" s="3"/>
      <c r="R48" s="3"/>
      <c r="S48" s="3"/>
      <c r="T48" s="3"/>
      <c r="U48" s="3"/>
      <c r="V48" s="4">
        <v>5200</v>
      </c>
      <c r="W48" s="2"/>
      <c r="X48" s="4"/>
      <c r="Y48" s="2"/>
      <c r="Z48" s="4"/>
      <c r="AA48" s="2"/>
      <c r="AB48" s="4"/>
      <c r="AC48" s="2"/>
      <c r="AD48" s="4"/>
    </row>
    <row r="49" spans="1:31">
      <c r="A49" s="2" t="s">
        <v>201</v>
      </c>
      <c r="B49" s="16">
        <v>40519</v>
      </c>
      <c r="C49" s="3" t="s">
        <v>135</v>
      </c>
      <c r="D49" s="4" t="s">
        <v>136</v>
      </c>
      <c r="E49" s="2"/>
      <c r="F49" s="3"/>
      <c r="G49" s="4"/>
      <c r="H49" s="2"/>
      <c r="I49" s="3">
        <v>19546</v>
      </c>
      <c r="J49" s="4">
        <f t="shared" si="1"/>
        <v>21830</v>
      </c>
      <c r="K49" s="2"/>
      <c r="L49" s="3"/>
      <c r="M49" s="3"/>
      <c r="N49" s="4"/>
      <c r="O49" s="2" t="s">
        <v>201</v>
      </c>
      <c r="P49" s="2">
        <v>8999</v>
      </c>
      <c r="Q49" s="3"/>
      <c r="R49" s="3">
        <v>10547</v>
      </c>
      <c r="S49" s="3"/>
      <c r="T49" s="3"/>
      <c r="U49" s="3"/>
      <c r="V49" s="4"/>
      <c r="W49" s="2"/>
      <c r="X49" s="4"/>
      <c r="Y49" s="2"/>
      <c r="Z49" s="4"/>
      <c r="AA49" s="2"/>
      <c r="AB49" s="4"/>
      <c r="AC49" s="2"/>
      <c r="AD49" s="4"/>
    </row>
    <row r="50" spans="1:31">
      <c r="A50" s="2" t="s">
        <v>202</v>
      </c>
      <c r="B50" s="16">
        <v>40158</v>
      </c>
      <c r="C50" s="3" t="s">
        <v>83</v>
      </c>
      <c r="D50" s="4" t="s">
        <v>42</v>
      </c>
      <c r="E50" s="2"/>
      <c r="F50" s="3">
        <v>310</v>
      </c>
      <c r="G50" s="4">
        <f>G47+E50-F50</f>
        <v>204888</v>
      </c>
      <c r="H50" s="2"/>
      <c r="I50" s="3"/>
      <c r="J50" s="4">
        <f t="shared" si="1"/>
        <v>21830</v>
      </c>
      <c r="K50" s="2"/>
      <c r="L50" s="3"/>
      <c r="M50" s="3"/>
      <c r="N50" s="4"/>
      <c r="O50" s="2" t="s">
        <v>202</v>
      </c>
      <c r="P50" s="2"/>
      <c r="Q50" s="3"/>
      <c r="R50" s="3"/>
      <c r="S50" s="3"/>
      <c r="T50" s="3">
        <v>310</v>
      </c>
      <c r="U50" s="3"/>
      <c r="V50" s="4"/>
      <c r="W50" s="2"/>
      <c r="X50" s="4"/>
      <c r="Y50" s="2"/>
      <c r="Z50" s="4"/>
      <c r="AA50" s="2"/>
      <c r="AB50" s="4"/>
      <c r="AC50" s="2"/>
      <c r="AD50" s="4"/>
    </row>
    <row r="51" spans="1:31">
      <c r="A51" s="2" t="s">
        <v>203</v>
      </c>
      <c r="B51" s="16"/>
      <c r="C51" s="3"/>
      <c r="D51" s="4" t="s">
        <v>42</v>
      </c>
      <c r="E51" s="2"/>
      <c r="F51" s="3">
        <v>330</v>
      </c>
      <c r="G51" s="4">
        <f t="shared" si="0"/>
        <v>204558</v>
      </c>
      <c r="H51" s="2"/>
      <c r="I51" s="3"/>
      <c r="J51" s="4">
        <f t="shared" si="1"/>
        <v>21830</v>
      </c>
      <c r="K51" s="2"/>
      <c r="L51" s="3"/>
      <c r="M51" s="3"/>
      <c r="N51" s="4"/>
      <c r="O51" s="2" t="s">
        <v>203</v>
      </c>
      <c r="P51" s="2"/>
      <c r="Q51" s="3"/>
      <c r="R51" s="3"/>
      <c r="S51" s="3"/>
      <c r="T51" s="3">
        <v>330</v>
      </c>
      <c r="U51" s="3"/>
      <c r="V51" s="4"/>
      <c r="W51" s="2"/>
      <c r="X51" s="4"/>
      <c r="Y51" s="2"/>
      <c r="Z51" s="4"/>
      <c r="AA51" s="2"/>
      <c r="AB51" s="4"/>
      <c r="AC51" s="2"/>
      <c r="AD51" s="4"/>
    </row>
    <row r="52" spans="1:31">
      <c r="A52" s="2" t="s">
        <v>204</v>
      </c>
      <c r="B52" s="16"/>
      <c r="C52" s="3"/>
      <c r="D52" s="4" t="s">
        <v>103</v>
      </c>
      <c r="E52" s="2"/>
      <c r="F52" s="3">
        <v>35000</v>
      </c>
      <c r="G52" s="4">
        <f t="shared" si="0"/>
        <v>169558</v>
      </c>
      <c r="H52" s="2">
        <v>35000</v>
      </c>
      <c r="I52" s="3"/>
      <c r="J52" s="4">
        <f t="shared" si="1"/>
        <v>56830</v>
      </c>
      <c r="K52" s="2"/>
      <c r="L52" s="3"/>
      <c r="M52" s="3"/>
      <c r="N52" s="4"/>
      <c r="O52" s="2" t="s">
        <v>204</v>
      </c>
      <c r="P52" s="2"/>
      <c r="Q52" s="3"/>
      <c r="R52" s="3"/>
      <c r="S52" s="3"/>
      <c r="T52" s="3"/>
      <c r="U52" s="3"/>
      <c r="V52" s="4"/>
      <c r="W52" s="2"/>
      <c r="X52" s="4"/>
      <c r="Y52" s="2"/>
      <c r="Z52" s="4"/>
      <c r="AA52" s="2"/>
      <c r="AB52" s="4"/>
      <c r="AC52" s="2"/>
      <c r="AD52" s="4"/>
    </row>
    <row r="53" spans="1:31">
      <c r="A53" s="2" t="s">
        <v>205</v>
      </c>
      <c r="B53" s="16"/>
      <c r="C53" s="3"/>
      <c r="D53" s="4" t="s">
        <v>38</v>
      </c>
      <c r="E53" s="2"/>
      <c r="F53" s="3">
        <v>350</v>
      </c>
      <c r="G53" s="4">
        <f t="shared" si="0"/>
        <v>169208</v>
      </c>
      <c r="H53" s="2"/>
      <c r="I53" s="3"/>
      <c r="J53" s="4">
        <f t="shared" si="1"/>
        <v>56830</v>
      </c>
      <c r="K53" s="2"/>
      <c r="L53" s="3"/>
      <c r="M53" s="3"/>
      <c r="N53" s="4"/>
      <c r="O53" s="2" t="s">
        <v>205</v>
      </c>
      <c r="P53" s="2"/>
      <c r="Q53" s="3"/>
      <c r="R53" s="3"/>
      <c r="S53" s="3"/>
      <c r="T53" s="3">
        <v>350</v>
      </c>
      <c r="U53" s="3"/>
      <c r="V53" s="4"/>
      <c r="W53" s="2"/>
      <c r="X53" s="4"/>
      <c r="Y53" s="2"/>
      <c r="Z53" s="4"/>
      <c r="AA53" s="2"/>
      <c r="AB53" s="4"/>
      <c r="AC53" s="2"/>
      <c r="AD53" s="4"/>
    </row>
    <row r="54" spans="1:31">
      <c r="A54" s="2" t="s">
        <v>206</v>
      </c>
      <c r="B54" s="16"/>
      <c r="C54" s="3"/>
      <c r="D54" s="4" t="s">
        <v>105</v>
      </c>
      <c r="E54" s="2"/>
      <c r="F54" s="3">
        <v>100000</v>
      </c>
      <c r="G54" s="4">
        <f t="shared" si="0"/>
        <v>69208</v>
      </c>
      <c r="H54" s="2"/>
      <c r="I54" s="3"/>
      <c r="J54" s="4">
        <f t="shared" si="1"/>
        <v>56830</v>
      </c>
      <c r="K54" s="2"/>
      <c r="L54" s="3"/>
      <c r="M54" s="3"/>
      <c r="N54" s="4"/>
      <c r="O54" s="2" t="s">
        <v>206</v>
      </c>
      <c r="P54" s="2"/>
      <c r="Q54" s="3"/>
      <c r="R54" s="3"/>
      <c r="S54" s="3"/>
      <c r="T54" s="3"/>
      <c r="V54" s="3">
        <v>100000</v>
      </c>
      <c r="W54" s="2"/>
      <c r="X54" s="4"/>
      <c r="Y54" s="2"/>
      <c r="Z54" s="4"/>
      <c r="AA54" s="2"/>
      <c r="AB54" s="4"/>
      <c r="AC54" s="2"/>
      <c r="AD54" s="4"/>
    </row>
    <row r="55" spans="1:31">
      <c r="A55" s="2" t="s">
        <v>207</v>
      </c>
      <c r="B55" s="16"/>
      <c r="C55" s="3"/>
      <c r="D55" s="4" t="s">
        <v>99</v>
      </c>
      <c r="E55" s="2"/>
      <c r="F55" s="3">
        <v>48199</v>
      </c>
      <c r="G55" s="4">
        <f t="shared" si="0"/>
        <v>21009</v>
      </c>
      <c r="H55" s="2"/>
      <c r="I55" s="3"/>
      <c r="J55" s="4">
        <f t="shared" si="1"/>
        <v>56830</v>
      </c>
      <c r="K55" s="2"/>
      <c r="L55" s="3"/>
      <c r="M55" s="3"/>
      <c r="N55" s="4"/>
      <c r="O55" s="2" t="s">
        <v>207</v>
      </c>
      <c r="P55" s="2"/>
      <c r="Q55" s="3"/>
      <c r="R55" s="3"/>
      <c r="S55" s="3"/>
      <c r="T55" s="3"/>
      <c r="U55" s="3"/>
      <c r="V55" s="4">
        <v>48199</v>
      </c>
      <c r="W55" s="2"/>
      <c r="X55" s="4"/>
      <c r="Y55" s="2"/>
      <c r="Z55" s="4"/>
      <c r="AA55" s="2"/>
      <c r="AB55" s="4"/>
      <c r="AC55" s="2"/>
      <c r="AD55" s="4"/>
    </row>
    <row r="56" spans="1:31">
      <c r="A56" s="2" t="s">
        <v>208</v>
      </c>
      <c r="B56" s="16">
        <v>40532</v>
      </c>
      <c r="C56" s="3" t="s">
        <v>137</v>
      </c>
      <c r="D56" s="4" t="s">
        <v>138</v>
      </c>
      <c r="E56" s="2"/>
      <c r="F56" s="3"/>
      <c r="G56" s="4"/>
      <c r="H56" s="2"/>
      <c r="I56" s="3">
        <v>726</v>
      </c>
      <c r="J56" s="4">
        <f t="shared" si="1"/>
        <v>56104</v>
      </c>
      <c r="K56" s="2"/>
      <c r="L56" s="3"/>
      <c r="M56" s="3"/>
      <c r="N56" s="4"/>
      <c r="O56" s="2" t="s">
        <v>208</v>
      </c>
      <c r="P56" s="2">
        <v>726</v>
      </c>
      <c r="Q56" s="3"/>
      <c r="R56" s="3"/>
      <c r="S56" s="3"/>
      <c r="T56" s="3"/>
      <c r="U56" s="3"/>
      <c r="V56" s="4"/>
      <c r="W56" s="2"/>
      <c r="X56" s="4"/>
      <c r="Y56" s="2"/>
      <c r="Z56" s="4"/>
      <c r="AA56" s="2"/>
      <c r="AB56" s="4"/>
      <c r="AC56" s="2"/>
      <c r="AD56" s="4"/>
    </row>
    <row r="57" spans="1:31">
      <c r="A57" s="2" t="s">
        <v>212</v>
      </c>
      <c r="B57" s="16">
        <v>40176</v>
      </c>
      <c r="C57" s="3" t="s">
        <v>85</v>
      </c>
      <c r="D57" s="4" t="s">
        <v>36</v>
      </c>
      <c r="E57" s="2"/>
      <c r="F57" s="3">
        <v>1350</v>
      </c>
      <c r="G57" s="4">
        <f>G55+E57-F57</f>
        <v>19659</v>
      </c>
      <c r="H57" s="2"/>
      <c r="I57" s="3"/>
      <c r="J57" s="4">
        <f t="shared" si="1"/>
        <v>56104</v>
      </c>
      <c r="K57" s="2"/>
      <c r="L57" s="3"/>
      <c r="M57" s="3"/>
      <c r="N57" s="4"/>
      <c r="O57" s="2" t="s">
        <v>212</v>
      </c>
      <c r="P57" s="2"/>
      <c r="Q57" s="3"/>
      <c r="R57" s="3"/>
      <c r="S57" s="3"/>
      <c r="T57" s="3">
        <v>1350</v>
      </c>
      <c r="U57" s="3"/>
      <c r="V57" s="4"/>
      <c r="W57" s="2"/>
      <c r="X57" s="4"/>
      <c r="Y57" s="2"/>
      <c r="Z57" s="4"/>
      <c r="AA57" s="2"/>
      <c r="AB57" s="4"/>
      <c r="AC57" s="2"/>
      <c r="AD57" s="4"/>
    </row>
    <row r="58" spans="1:31">
      <c r="A58" s="2" t="s">
        <v>213</v>
      </c>
      <c r="B58" s="16">
        <v>40543</v>
      </c>
      <c r="C58" s="3" t="s">
        <v>139</v>
      </c>
      <c r="D58" s="4" t="s">
        <v>140</v>
      </c>
      <c r="E58" s="2"/>
      <c r="F58" s="3"/>
      <c r="G58" s="4"/>
      <c r="H58" s="2">
        <v>100000</v>
      </c>
      <c r="I58" s="3"/>
      <c r="J58" s="4">
        <f t="shared" si="1"/>
        <v>156104</v>
      </c>
      <c r="K58" s="2"/>
      <c r="L58" s="3"/>
      <c r="M58" s="3"/>
      <c r="N58" s="4"/>
      <c r="O58" s="2" t="s">
        <v>213</v>
      </c>
      <c r="P58" s="2"/>
      <c r="Q58" s="3"/>
      <c r="R58" s="3"/>
      <c r="S58" s="3"/>
      <c r="T58" s="3"/>
      <c r="U58" s="3"/>
      <c r="V58" s="4">
        <v>-100000</v>
      </c>
      <c r="W58" s="2"/>
      <c r="X58" s="4"/>
      <c r="Y58" s="2"/>
      <c r="Z58" s="4"/>
      <c r="AA58" s="2"/>
      <c r="AB58" s="4"/>
      <c r="AC58" s="2"/>
      <c r="AD58" s="4"/>
    </row>
    <row r="59" spans="1:31">
      <c r="A59" s="2" t="s">
        <v>214</v>
      </c>
      <c r="B59" s="16">
        <v>40543</v>
      </c>
      <c r="C59" s="3" t="s">
        <v>141</v>
      </c>
      <c r="D59" s="4" t="s">
        <v>142</v>
      </c>
      <c r="E59" s="2"/>
      <c r="F59" s="3"/>
      <c r="G59" s="4"/>
      <c r="H59" s="2"/>
      <c r="I59" s="3">
        <v>100000</v>
      </c>
      <c r="J59" s="4">
        <f t="shared" si="1"/>
        <v>56104</v>
      </c>
      <c r="K59" s="2"/>
      <c r="L59" s="3"/>
      <c r="M59" s="3"/>
      <c r="N59" s="4"/>
      <c r="O59" s="2" t="s">
        <v>214</v>
      </c>
      <c r="P59" s="2"/>
      <c r="Q59" s="3"/>
      <c r="R59" s="3"/>
      <c r="S59" s="3"/>
      <c r="T59" s="3"/>
      <c r="U59" s="3"/>
      <c r="V59" s="4"/>
      <c r="W59" s="2"/>
      <c r="X59" s="4"/>
      <c r="Y59" s="2">
        <v>100000</v>
      </c>
      <c r="Z59" s="4"/>
      <c r="AA59" s="2"/>
      <c r="AB59" s="4"/>
      <c r="AC59" s="2"/>
      <c r="AD59" s="4"/>
    </row>
    <row r="60" spans="1:31">
      <c r="A60" s="2"/>
      <c r="B60" s="16"/>
      <c r="C60" s="3"/>
      <c r="D60" s="66" t="s">
        <v>73</v>
      </c>
      <c r="E60" s="2">
        <f>SUM(E4:E59)</f>
        <v>315928</v>
      </c>
      <c r="F60" s="24"/>
      <c r="G60" s="25"/>
      <c r="H60" s="2">
        <f>SUM(H4:H59)</f>
        <v>345000</v>
      </c>
      <c r="I60" s="24"/>
      <c r="J60" s="25"/>
      <c r="K60" s="27"/>
      <c r="L60" s="24"/>
      <c r="M60" s="24"/>
      <c r="N60" s="25"/>
      <c r="O60" s="2"/>
      <c r="P60" s="2">
        <f>SUM(P4:P59)</f>
        <v>155353</v>
      </c>
      <c r="Q60" s="2">
        <f t="shared" ref="Q60:V60" si="2">SUM(Q4:Q59)</f>
        <v>0</v>
      </c>
      <c r="R60" s="2">
        <f t="shared" si="2"/>
        <v>13258</v>
      </c>
      <c r="S60" s="2">
        <f t="shared" si="2"/>
        <v>15687</v>
      </c>
      <c r="T60" s="2">
        <f t="shared" si="2"/>
        <v>18200</v>
      </c>
      <c r="U60" s="2">
        <f t="shared" si="2"/>
        <v>0</v>
      </c>
      <c r="V60" s="2">
        <f t="shared" si="2"/>
        <v>87461</v>
      </c>
      <c r="W60" s="2"/>
      <c r="X60" s="25"/>
      <c r="Y60" s="2">
        <f>SUM(Y4:Y59)</f>
        <v>120206</v>
      </c>
      <c r="Z60" s="25"/>
      <c r="AA60" s="2"/>
      <c r="AB60" s="25"/>
      <c r="AC60" s="2"/>
      <c r="AD60" s="25"/>
      <c r="AE60" s="1">
        <f>E60+H60+P60+Q60+R60+S60+T60+U60+V60+Y60+AA60+AC60</f>
        <v>1071093</v>
      </c>
    </row>
    <row r="61" spans="1:31" ht="13.5" thickBot="1">
      <c r="A61" s="19"/>
      <c r="B61" s="20"/>
      <c r="C61" s="21"/>
      <c r="D61" s="67"/>
      <c r="E61" s="23"/>
      <c r="F61" s="21">
        <f>SUM(F4:F60)</f>
        <v>296269</v>
      </c>
      <c r="G61" s="26"/>
      <c r="H61" s="23"/>
      <c r="I61" s="21">
        <f>SUM(I4:I60)</f>
        <v>288896</v>
      </c>
      <c r="J61" s="26"/>
      <c r="K61" s="19">
        <f>SUM(K4:K60)</f>
        <v>198230</v>
      </c>
      <c r="L61" s="19">
        <f t="shared" ref="L61:N61" si="3">SUM(L4:L60)</f>
        <v>373</v>
      </c>
      <c r="M61" s="19">
        <f t="shared" si="3"/>
        <v>0</v>
      </c>
      <c r="N61" s="19">
        <f t="shared" si="3"/>
        <v>0</v>
      </c>
      <c r="O61" s="19"/>
      <c r="P61" s="23"/>
      <c r="Q61" s="28"/>
      <c r="R61" s="28"/>
      <c r="S61" s="28"/>
      <c r="T61" s="28"/>
      <c r="U61" s="28"/>
      <c r="V61" s="26"/>
      <c r="W61" s="23"/>
      <c r="X61" s="22"/>
      <c r="Y61" s="23"/>
      <c r="Z61" s="22">
        <f>SUM(Z4:Z60)</f>
        <v>190206</v>
      </c>
      <c r="AA61" s="23"/>
      <c r="AB61" s="22"/>
      <c r="AC61" s="23"/>
      <c r="AD61" s="22">
        <f>SUM(AD4:AD60)</f>
        <v>97119</v>
      </c>
      <c r="AE61" s="1">
        <f>F61+I61+K61+L61+M61+N61+X61+Z61+AD61</f>
        <v>1071093</v>
      </c>
    </row>
    <row r="62" spans="1:31">
      <c r="G62" s="1">
        <f>E60-F61</f>
        <v>19659</v>
      </c>
      <c r="J62" s="1">
        <f>H60-I61</f>
        <v>56104</v>
      </c>
      <c r="N62" s="1">
        <f>K61+L61+M61+N61</f>
        <v>198603</v>
      </c>
      <c r="V62" s="1">
        <f>P60+Q60+R60+S60+T60+U60+V60</f>
        <v>289959</v>
      </c>
      <c r="Z62" s="1">
        <f>Z61-Y60</f>
        <v>70000</v>
      </c>
    </row>
    <row r="63" spans="1:31">
      <c r="V63" s="1">
        <f>N62</f>
        <v>198603</v>
      </c>
    </row>
    <row r="64" spans="1:31">
      <c r="V64" s="1">
        <f>V63-V62</f>
        <v>-91356</v>
      </c>
    </row>
  </sheetData>
  <mergeCells count="14">
    <mergeCell ref="D60:D61"/>
    <mergeCell ref="K2:N2"/>
    <mergeCell ref="P2:V2"/>
    <mergeCell ref="W2:X2"/>
    <mergeCell ref="Y2:Z2"/>
    <mergeCell ref="AA2:AB2"/>
    <mergeCell ref="AC2:AD2"/>
    <mergeCell ref="A2:A3"/>
    <mergeCell ref="B2:B3"/>
    <mergeCell ref="C2:C3"/>
    <mergeCell ref="D2:D3"/>
    <mergeCell ref="E2:G2"/>
    <mergeCell ref="H2:J2"/>
    <mergeCell ref="O2:O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61"/>
  <sheetViews>
    <sheetView topLeftCell="I37" workbookViewId="0">
      <selection activeCell="P3" sqref="P3:V3"/>
    </sheetView>
  </sheetViews>
  <sheetFormatPr defaultRowHeight="12.75"/>
  <cols>
    <col min="1" max="1" width="3.28515625" style="1" customWidth="1"/>
    <col min="2" max="2" width="7.42578125" style="5" customWidth="1"/>
    <col min="3" max="3" width="4.85546875" style="1" customWidth="1"/>
    <col min="4" max="4" width="27.140625" style="1" customWidth="1"/>
    <col min="5" max="5" width="8.85546875" style="1" customWidth="1"/>
    <col min="6" max="6" width="8.42578125" style="1" customWidth="1"/>
    <col min="7" max="7" width="9.42578125" style="1" customWidth="1"/>
    <col min="8" max="8" width="9.5703125" style="1" customWidth="1"/>
    <col min="9" max="9" width="9.42578125" style="1" customWidth="1"/>
    <col min="10" max="10" width="10.5703125" style="1" customWidth="1"/>
    <col min="11" max="11" width="9.140625" style="1" customWidth="1"/>
    <col min="12" max="12" width="10" style="1" customWidth="1"/>
    <col min="13" max="13" width="9.28515625" style="1" customWidth="1"/>
    <col min="14" max="14" width="9.5703125" style="1" customWidth="1"/>
    <col min="15" max="15" width="3.28515625" style="1" customWidth="1"/>
    <col min="16" max="16" width="9.42578125" style="1" customWidth="1"/>
    <col min="17" max="18" width="8.5703125" style="1" customWidth="1"/>
    <col min="19" max="20" width="9.28515625" style="1" customWidth="1"/>
    <col min="21" max="21" width="9" style="1" customWidth="1"/>
    <col min="22" max="22" width="9.85546875" style="1" customWidth="1"/>
    <col min="23" max="23" width="8.42578125" style="1" customWidth="1"/>
    <col min="24" max="24" width="8.28515625" style="1" customWidth="1"/>
    <col min="25" max="25" width="8.140625" style="1" customWidth="1"/>
    <col min="26" max="26" width="8.7109375" style="1" customWidth="1"/>
    <col min="27" max="27" width="9.7109375" style="1" customWidth="1"/>
    <col min="28" max="28" width="8.7109375" style="1" customWidth="1"/>
    <col min="29" max="30" width="9.5703125" style="1" customWidth="1"/>
    <col min="31" max="16384" width="9.140625" style="1"/>
  </cols>
  <sheetData>
    <row r="1" spans="1:30" s="11" customFormat="1" ht="15.75" thickBot="1">
      <c r="B1" s="12" t="s">
        <v>77</v>
      </c>
      <c r="C1" s="13"/>
      <c r="D1" s="13" t="s">
        <v>70</v>
      </c>
      <c r="E1" s="13" t="s">
        <v>71</v>
      </c>
      <c r="P1" s="12" t="s">
        <v>77</v>
      </c>
      <c r="Q1" s="13"/>
      <c r="R1" s="13" t="s">
        <v>70</v>
      </c>
      <c r="T1" s="13"/>
      <c r="U1" s="13" t="s">
        <v>71</v>
      </c>
    </row>
    <row r="2" spans="1:30">
      <c r="A2" s="70" t="s">
        <v>0</v>
      </c>
      <c r="B2" s="68" t="s">
        <v>1</v>
      </c>
      <c r="C2" s="79" t="s">
        <v>2</v>
      </c>
      <c r="D2" s="77" t="s">
        <v>3</v>
      </c>
      <c r="E2" s="72" t="s">
        <v>7</v>
      </c>
      <c r="F2" s="75"/>
      <c r="G2" s="73"/>
      <c r="H2" s="72" t="s">
        <v>8</v>
      </c>
      <c r="I2" s="75"/>
      <c r="J2" s="73"/>
      <c r="K2" s="72" t="s">
        <v>9</v>
      </c>
      <c r="L2" s="75"/>
      <c r="M2" s="76"/>
      <c r="N2" s="73"/>
      <c r="O2" s="70" t="s">
        <v>0</v>
      </c>
      <c r="P2" s="72" t="s">
        <v>19</v>
      </c>
      <c r="Q2" s="74"/>
      <c r="R2" s="75"/>
      <c r="S2" s="75"/>
      <c r="T2" s="75"/>
      <c r="U2" s="76"/>
      <c r="V2" s="73"/>
      <c r="W2" s="72" t="s">
        <v>15</v>
      </c>
      <c r="X2" s="73"/>
      <c r="Y2" s="72" t="s">
        <v>16</v>
      </c>
      <c r="Z2" s="73"/>
      <c r="AA2" s="72" t="s">
        <v>17</v>
      </c>
      <c r="AB2" s="73"/>
      <c r="AC2" s="72" t="s">
        <v>18</v>
      </c>
      <c r="AD2" s="73"/>
    </row>
    <row r="3" spans="1:30">
      <c r="A3" s="71"/>
      <c r="B3" s="69"/>
      <c r="C3" s="80"/>
      <c r="D3" s="78"/>
      <c r="E3" s="6" t="s">
        <v>4</v>
      </c>
      <c r="F3" s="7" t="s">
        <v>5</v>
      </c>
      <c r="G3" s="8" t="s">
        <v>6</v>
      </c>
      <c r="H3" s="6" t="s">
        <v>4</v>
      </c>
      <c r="I3" s="7" t="s">
        <v>5</v>
      </c>
      <c r="J3" s="8" t="s">
        <v>6</v>
      </c>
      <c r="K3" s="6" t="s">
        <v>10</v>
      </c>
      <c r="L3" s="7" t="s">
        <v>46</v>
      </c>
      <c r="M3" s="9" t="s">
        <v>211</v>
      </c>
      <c r="N3" s="8" t="s">
        <v>11</v>
      </c>
      <c r="O3" s="71"/>
      <c r="P3" s="6" t="s">
        <v>68</v>
      </c>
      <c r="Q3" s="10" t="s">
        <v>67</v>
      </c>
      <c r="R3" s="7" t="s">
        <v>51</v>
      </c>
      <c r="S3" s="7" t="s">
        <v>209</v>
      </c>
      <c r="T3" s="7" t="s">
        <v>46</v>
      </c>
      <c r="U3" s="9" t="s">
        <v>11</v>
      </c>
      <c r="V3" s="8" t="s">
        <v>210</v>
      </c>
      <c r="W3" s="6" t="s">
        <v>13</v>
      </c>
      <c r="X3" s="8" t="s">
        <v>14</v>
      </c>
      <c r="Y3" s="6" t="s">
        <v>14</v>
      </c>
      <c r="Z3" s="8" t="s">
        <v>13</v>
      </c>
      <c r="AA3" s="6" t="s">
        <v>14</v>
      </c>
      <c r="AB3" s="8" t="s">
        <v>13</v>
      </c>
      <c r="AC3" s="6" t="s">
        <v>14</v>
      </c>
      <c r="AD3" s="8" t="s">
        <v>13</v>
      </c>
    </row>
    <row r="4" spans="1:30" ht="15">
      <c r="A4" s="17"/>
      <c r="B4" s="15"/>
      <c r="C4" s="14"/>
      <c r="D4" s="18" t="s">
        <v>72</v>
      </c>
      <c r="E4" s="2">
        <v>66346</v>
      </c>
      <c r="F4" s="3"/>
      <c r="G4" s="4">
        <v>66346</v>
      </c>
      <c r="H4" s="2">
        <v>11801</v>
      </c>
      <c r="I4" s="3"/>
      <c r="J4" s="4">
        <v>11801</v>
      </c>
      <c r="K4" s="2"/>
      <c r="L4" s="3"/>
      <c r="M4" s="3"/>
      <c r="N4" s="4"/>
      <c r="O4" s="17"/>
      <c r="P4" s="57"/>
      <c r="Q4" s="3"/>
      <c r="R4" s="3"/>
      <c r="S4" s="3"/>
      <c r="T4" s="3"/>
      <c r="U4" s="3"/>
      <c r="V4" s="4"/>
      <c r="W4" s="2"/>
      <c r="X4" s="4"/>
      <c r="Y4" s="2"/>
      <c r="Z4" s="4"/>
      <c r="AA4" s="2"/>
      <c r="AB4" s="4"/>
      <c r="AC4" s="2"/>
      <c r="AD4" s="4">
        <v>78147</v>
      </c>
    </row>
    <row r="5" spans="1:30">
      <c r="A5" s="2" t="s">
        <v>20</v>
      </c>
      <c r="B5" s="16">
        <v>40179</v>
      </c>
      <c r="C5" s="3" t="s">
        <v>20</v>
      </c>
      <c r="D5" s="4" t="s">
        <v>37</v>
      </c>
      <c r="E5" s="2">
        <v>53</v>
      </c>
      <c r="F5" s="3"/>
      <c r="G5" s="4">
        <f>G4+E5-F5</f>
        <v>66399</v>
      </c>
      <c r="H5" s="2"/>
      <c r="I5" s="3"/>
      <c r="J5" s="4">
        <f>J4+H5-I5</f>
        <v>11801</v>
      </c>
      <c r="K5" s="2"/>
      <c r="L5" s="3">
        <v>53</v>
      </c>
      <c r="M5" s="3"/>
      <c r="N5" s="4"/>
      <c r="O5" s="2" t="s">
        <v>20</v>
      </c>
      <c r="P5" s="2"/>
      <c r="Q5" s="3"/>
      <c r="R5" s="3"/>
      <c r="S5" s="3"/>
      <c r="T5" s="3"/>
      <c r="U5" s="3"/>
      <c r="V5" s="4"/>
      <c r="W5" s="2"/>
      <c r="X5" s="4"/>
      <c r="Y5" s="2"/>
      <c r="Z5" s="4"/>
      <c r="AA5" s="2"/>
      <c r="AB5" s="4"/>
      <c r="AC5" s="2"/>
      <c r="AD5" s="4"/>
    </row>
    <row r="6" spans="1:30">
      <c r="A6" s="2" t="s">
        <v>21</v>
      </c>
      <c r="B6" s="16">
        <v>40209</v>
      </c>
      <c r="C6" s="3" t="s">
        <v>21</v>
      </c>
      <c r="D6" s="4" t="s">
        <v>143</v>
      </c>
      <c r="E6" s="2"/>
      <c r="F6" s="3">
        <v>1350</v>
      </c>
      <c r="G6" s="4">
        <f t="shared" ref="G6:G44" si="0">G5+E6-F6</f>
        <v>65049</v>
      </c>
      <c r="H6" s="2"/>
      <c r="I6" s="3"/>
      <c r="J6" s="4">
        <f t="shared" ref="J6:J56" si="1">J5+H6-I6</f>
        <v>11801</v>
      </c>
      <c r="K6" s="2"/>
      <c r="L6" s="3"/>
      <c r="M6" s="3"/>
      <c r="N6" s="4"/>
      <c r="O6" s="2" t="s">
        <v>21</v>
      </c>
      <c r="P6" s="2"/>
      <c r="Q6" s="3"/>
      <c r="R6" s="3"/>
      <c r="S6" s="3"/>
      <c r="T6" s="3">
        <v>1350</v>
      </c>
      <c r="U6" s="3"/>
      <c r="V6" s="4"/>
      <c r="W6" s="2"/>
      <c r="X6" s="4"/>
      <c r="Y6" s="2"/>
      <c r="Z6" s="4"/>
      <c r="AA6" s="2"/>
      <c r="AB6" s="4"/>
      <c r="AC6" s="2"/>
      <c r="AD6" s="4"/>
    </row>
    <row r="7" spans="1:30">
      <c r="A7" s="2" t="s">
        <v>22</v>
      </c>
      <c r="B7" s="16">
        <v>40237</v>
      </c>
      <c r="C7" s="3" t="s">
        <v>22</v>
      </c>
      <c r="D7" s="4" t="s">
        <v>143</v>
      </c>
      <c r="E7" s="2"/>
      <c r="F7" s="3">
        <v>1350</v>
      </c>
      <c r="G7" s="4">
        <f t="shared" si="0"/>
        <v>63699</v>
      </c>
      <c r="H7" s="2"/>
      <c r="I7" s="3"/>
      <c r="J7" s="4">
        <f t="shared" si="1"/>
        <v>11801</v>
      </c>
      <c r="K7" s="2"/>
      <c r="L7" s="3"/>
      <c r="M7" s="3"/>
      <c r="N7" s="4"/>
      <c r="O7" s="2" t="s">
        <v>22</v>
      </c>
      <c r="P7" s="2"/>
      <c r="Q7" s="3"/>
      <c r="R7" s="3"/>
      <c r="S7" s="3"/>
      <c r="T7" s="3">
        <v>1350</v>
      </c>
      <c r="U7" s="3"/>
      <c r="V7" s="4"/>
      <c r="W7" s="2"/>
      <c r="X7" s="4"/>
      <c r="Y7" s="2"/>
      <c r="Z7" s="4"/>
      <c r="AA7" s="2"/>
      <c r="AB7" s="4"/>
      <c r="AC7" s="2"/>
      <c r="AD7" s="4"/>
    </row>
    <row r="8" spans="1:30">
      <c r="A8" s="2" t="s">
        <v>23</v>
      </c>
      <c r="B8" s="16">
        <v>40268</v>
      </c>
      <c r="C8" s="3" t="s">
        <v>23</v>
      </c>
      <c r="D8" s="4" t="s">
        <v>143</v>
      </c>
      <c r="E8" s="2"/>
      <c r="F8" s="3">
        <v>1350</v>
      </c>
      <c r="G8" s="4">
        <f t="shared" si="0"/>
        <v>62349</v>
      </c>
      <c r="H8" s="2"/>
      <c r="I8" s="3"/>
      <c r="J8" s="4">
        <f t="shared" si="1"/>
        <v>11801</v>
      </c>
      <c r="K8" s="2"/>
      <c r="L8" s="3"/>
      <c r="M8" s="3"/>
      <c r="N8" s="4"/>
      <c r="O8" s="2" t="s">
        <v>23</v>
      </c>
      <c r="P8" s="2"/>
      <c r="Q8" s="3"/>
      <c r="R8" s="3"/>
      <c r="S8" s="3"/>
      <c r="T8" s="3">
        <v>1350</v>
      </c>
      <c r="U8" s="3"/>
      <c r="V8" s="4"/>
      <c r="W8" s="2"/>
      <c r="X8" s="4"/>
      <c r="Y8" s="2"/>
      <c r="Z8" s="4"/>
      <c r="AA8" s="2"/>
      <c r="AB8" s="4"/>
      <c r="AC8" s="2"/>
      <c r="AD8" s="4"/>
    </row>
    <row r="9" spans="1:30">
      <c r="A9" s="2" t="s">
        <v>24</v>
      </c>
      <c r="B9" s="16">
        <v>40269</v>
      </c>
      <c r="C9" s="3" t="s">
        <v>24</v>
      </c>
      <c r="D9" s="4" t="s">
        <v>37</v>
      </c>
      <c r="E9" s="2">
        <v>19</v>
      </c>
      <c r="F9" s="3"/>
      <c r="G9" s="4">
        <f t="shared" si="0"/>
        <v>62368</v>
      </c>
      <c r="H9" s="2"/>
      <c r="I9" s="3"/>
      <c r="J9" s="4">
        <f t="shared" si="1"/>
        <v>11801</v>
      </c>
      <c r="K9" s="2"/>
      <c r="L9" s="3">
        <v>19</v>
      </c>
      <c r="M9" s="3"/>
      <c r="N9" s="4"/>
      <c r="O9" s="2" t="s">
        <v>24</v>
      </c>
      <c r="P9" s="2"/>
      <c r="Q9" s="3"/>
      <c r="R9" s="3"/>
      <c r="S9" s="3"/>
      <c r="T9" s="3"/>
      <c r="U9" s="3"/>
      <c r="V9" s="4"/>
      <c r="W9" s="2"/>
      <c r="X9" s="4"/>
      <c r="Y9" s="2"/>
      <c r="Z9" s="4"/>
      <c r="AA9" s="2"/>
      <c r="AB9" s="4"/>
      <c r="AC9" s="2"/>
      <c r="AD9" s="4"/>
    </row>
    <row r="10" spans="1:30">
      <c r="A10" s="2" t="s">
        <v>25</v>
      </c>
      <c r="B10" s="16">
        <v>40293</v>
      </c>
      <c r="C10" s="3" t="s">
        <v>44</v>
      </c>
      <c r="D10" s="4" t="s">
        <v>148</v>
      </c>
      <c r="E10" s="2"/>
      <c r="F10" s="3"/>
      <c r="G10" s="4"/>
      <c r="H10" s="2"/>
      <c r="I10" s="3">
        <v>3375</v>
      </c>
      <c r="J10" s="4">
        <f t="shared" si="1"/>
        <v>8426</v>
      </c>
      <c r="K10" s="2"/>
      <c r="L10" s="3"/>
      <c r="M10" s="3"/>
      <c r="N10" s="4"/>
      <c r="O10" s="2" t="s">
        <v>25</v>
      </c>
      <c r="P10" s="2"/>
      <c r="Q10" s="3"/>
      <c r="R10" s="3"/>
      <c r="S10" s="3">
        <v>3375</v>
      </c>
      <c r="T10" s="3"/>
      <c r="U10" s="3"/>
      <c r="V10" s="4"/>
      <c r="W10" s="2"/>
      <c r="X10" s="4"/>
      <c r="Y10" s="2"/>
      <c r="Z10" s="4"/>
      <c r="AA10" s="2"/>
      <c r="AB10" s="4"/>
      <c r="AC10" s="2"/>
      <c r="AD10" s="4"/>
    </row>
    <row r="11" spans="1:30">
      <c r="A11" s="2" t="s">
        <v>26</v>
      </c>
      <c r="B11" s="16">
        <v>40299</v>
      </c>
      <c r="C11" s="3" t="s">
        <v>25</v>
      </c>
      <c r="D11" s="4" t="s">
        <v>143</v>
      </c>
      <c r="E11" s="2"/>
      <c r="F11" s="3">
        <v>1350</v>
      </c>
      <c r="G11" s="4">
        <f>G9+E11-F11</f>
        <v>61018</v>
      </c>
      <c r="H11" s="2"/>
      <c r="I11" s="3"/>
      <c r="J11" s="4">
        <f t="shared" si="1"/>
        <v>8426</v>
      </c>
      <c r="K11" s="2"/>
      <c r="L11" s="3"/>
      <c r="M11" s="3"/>
      <c r="N11" s="4"/>
      <c r="O11" s="2" t="s">
        <v>26</v>
      </c>
      <c r="P11" s="2"/>
      <c r="Q11" s="3"/>
      <c r="R11" s="3"/>
      <c r="S11" s="3"/>
      <c r="T11" s="3">
        <v>1350</v>
      </c>
      <c r="U11" s="3"/>
      <c r="V11" s="4"/>
      <c r="W11" s="2"/>
      <c r="X11" s="4"/>
      <c r="Y11" s="2"/>
      <c r="Z11" s="4"/>
      <c r="AA11" s="2"/>
      <c r="AB11" s="4"/>
      <c r="AC11" s="2"/>
      <c r="AD11" s="4"/>
    </row>
    <row r="12" spans="1:30">
      <c r="A12" s="2" t="s">
        <v>27</v>
      </c>
      <c r="B12" s="16">
        <v>40329</v>
      </c>
      <c r="C12" s="3" t="s">
        <v>26</v>
      </c>
      <c r="D12" s="4" t="s">
        <v>143</v>
      </c>
      <c r="E12" s="2"/>
      <c r="F12" s="3">
        <v>1350</v>
      </c>
      <c r="G12" s="4">
        <f t="shared" si="0"/>
        <v>59668</v>
      </c>
      <c r="H12" s="2"/>
      <c r="I12" s="3"/>
      <c r="J12" s="4">
        <f t="shared" si="1"/>
        <v>8426</v>
      </c>
      <c r="K12" s="2"/>
      <c r="L12" s="3"/>
      <c r="M12" s="3"/>
      <c r="N12" s="4"/>
      <c r="O12" s="2" t="s">
        <v>27</v>
      </c>
      <c r="P12" s="2"/>
      <c r="Q12" s="3"/>
      <c r="R12" s="3"/>
      <c r="S12" s="3"/>
      <c r="T12" s="3">
        <v>1350</v>
      </c>
      <c r="U12" s="3"/>
      <c r="V12" s="4"/>
      <c r="W12" s="2"/>
      <c r="X12" s="4"/>
      <c r="Y12" s="2"/>
      <c r="Z12" s="4"/>
      <c r="AA12" s="2"/>
      <c r="AB12" s="4"/>
      <c r="AC12" s="2"/>
      <c r="AD12" s="4"/>
    </row>
    <row r="13" spans="1:30">
      <c r="A13" s="2" t="s">
        <v>28</v>
      </c>
      <c r="B13" s="16">
        <v>40350</v>
      </c>
      <c r="C13" s="3" t="s">
        <v>48</v>
      </c>
      <c r="D13" s="4" t="s">
        <v>149</v>
      </c>
      <c r="E13" s="2"/>
      <c r="F13" s="3"/>
      <c r="G13" s="4"/>
      <c r="H13" s="2"/>
      <c r="I13" s="3">
        <v>3000</v>
      </c>
      <c r="J13" s="4">
        <f t="shared" si="1"/>
        <v>5426</v>
      </c>
      <c r="K13" s="2"/>
      <c r="L13" s="3"/>
      <c r="M13" s="3"/>
      <c r="N13" s="4"/>
      <c r="O13" s="2" t="s">
        <v>28</v>
      </c>
      <c r="P13" s="2"/>
      <c r="Q13" s="3"/>
      <c r="R13" s="3"/>
      <c r="S13" s="3"/>
      <c r="T13" s="3"/>
      <c r="U13" s="3">
        <v>3000</v>
      </c>
      <c r="V13" s="4"/>
      <c r="W13" s="2"/>
      <c r="X13" s="4"/>
      <c r="Y13" s="2"/>
      <c r="Z13" s="4"/>
      <c r="AA13" s="2"/>
      <c r="AB13" s="4"/>
      <c r="AC13" s="2"/>
      <c r="AD13" s="4"/>
    </row>
    <row r="14" spans="1:30">
      <c r="A14" s="2" t="s">
        <v>29</v>
      </c>
      <c r="B14" s="16">
        <v>40351</v>
      </c>
      <c r="C14" s="3" t="s">
        <v>53</v>
      </c>
      <c r="D14" s="4" t="s">
        <v>150</v>
      </c>
      <c r="E14" s="2"/>
      <c r="F14" s="3"/>
      <c r="G14" s="4"/>
      <c r="H14" s="2"/>
      <c r="I14" s="3">
        <v>2699</v>
      </c>
      <c r="J14" s="4">
        <f t="shared" si="1"/>
        <v>2727</v>
      </c>
      <c r="K14" s="2"/>
      <c r="L14" s="3"/>
      <c r="M14" s="3"/>
      <c r="N14" s="4"/>
      <c r="O14" s="2" t="s">
        <v>29</v>
      </c>
      <c r="P14" s="2"/>
      <c r="Q14" s="3"/>
      <c r="R14" s="3"/>
      <c r="S14" s="3"/>
      <c r="T14" s="3"/>
      <c r="U14" s="3">
        <v>2699</v>
      </c>
      <c r="V14" s="4"/>
      <c r="W14" s="2"/>
      <c r="X14" s="4"/>
      <c r="Y14" s="2"/>
      <c r="Z14" s="4"/>
      <c r="AA14" s="2"/>
      <c r="AB14" s="4"/>
      <c r="AC14" s="2"/>
      <c r="AD14" s="4"/>
    </row>
    <row r="15" spans="1:30">
      <c r="A15" s="2" t="s">
        <v>30</v>
      </c>
      <c r="B15" s="16">
        <v>40359</v>
      </c>
      <c r="C15" s="3" t="s">
        <v>27</v>
      </c>
      <c r="D15" s="4" t="s">
        <v>143</v>
      </c>
      <c r="E15" s="2"/>
      <c r="F15" s="3">
        <v>1350</v>
      </c>
      <c r="G15" s="4">
        <f>G12+E15-F15</f>
        <v>58318</v>
      </c>
      <c r="H15" s="2"/>
      <c r="I15" s="3"/>
      <c r="J15" s="4">
        <f t="shared" si="1"/>
        <v>2727</v>
      </c>
      <c r="K15" s="2"/>
      <c r="L15" s="3"/>
      <c r="M15" s="3"/>
      <c r="N15" s="4"/>
      <c r="O15" s="2" t="s">
        <v>30</v>
      </c>
      <c r="P15" s="2"/>
      <c r="Q15" s="3"/>
      <c r="R15" s="3"/>
      <c r="S15" s="3"/>
      <c r="T15" s="3">
        <v>1350</v>
      </c>
      <c r="U15" s="3"/>
      <c r="V15" s="4"/>
      <c r="W15" s="2"/>
      <c r="X15" s="4"/>
      <c r="Y15" s="2"/>
      <c r="Z15" s="4"/>
      <c r="AA15" s="2"/>
      <c r="AB15" s="4"/>
      <c r="AC15" s="2"/>
      <c r="AD15" s="4"/>
    </row>
    <row r="16" spans="1:30">
      <c r="A16" s="2" t="s">
        <v>31</v>
      </c>
      <c r="B16" s="16">
        <v>40360</v>
      </c>
      <c r="C16" s="3" t="s">
        <v>28</v>
      </c>
      <c r="D16" s="4" t="s">
        <v>37</v>
      </c>
      <c r="E16" s="2">
        <v>15</v>
      </c>
      <c r="F16" s="3"/>
      <c r="G16" s="4">
        <f t="shared" si="0"/>
        <v>58333</v>
      </c>
      <c r="H16" s="2"/>
      <c r="I16" s="3"/>
      <c r="J16" s="4">
        <f t="shared" si="1"/>
        <v>2727</v>
      </c>
      <c r="K16" s="2"/>
      <c r="L16" s="3">
        <v>15</v>
      </c>
      <c r="M16" s="3"/>
      <c r="N16" s="4"/>
      <c r="O16" s="2" t="s">
        <v>31</v>
      </c>
      <c r="P16" s="2"/>
      <c r="Q16" s="3"/>
      <c r="R16" s="3"/>
      <c r="S16" s="3"/>
      <c r="T16" s="3"/>
      <c r="U16" s="3"/>
      <c r="V16" s="4"/>
      <c r="W16" s="2"/>
      <c r="X16" s="4"/>
      <c r="Y16" s="2"/>
      <c r="Z16" s="4"/>
      <c r="AA16" s="2"/>
      <c r="AB16" s="4"/>
      <c r="AC16" s="2"/>
      <c r="AD16" s="4"/>
    </row>
    <row r="17" spans="1:30">
      <c r="A17" s="2" t="s">
        <v>32</v>
      </c>
      <c r="B17" s="16">
        <v>40363</v>
      </c>
      <c r="C17" s="3" t="s">
        <v>54</v>
      </c>
      <c r="D17" s="4" t="s">
        <v>148</v>
      </c>
      <c r="E17" s="2"/>
      <c r="F17" s="3"/>
      <c r="G17" s="4"/>
      <c r="H17" s="2"/>
      <c r="I17" s="3">
        <v>1688</v>
      </c>
      <c r="J17" s="4">
        <f t="shared" si="1"/>
        <v>1039</v>
      </c>
      <c r="K17" s="2"/>
      <c r="L17" s="3"/>
      <c r="M17" s="3"/>
      <c r="N17" s="4"/>
      <c r="O17" s="2" t="s">
        <v>32</v>
      </c>
      <c r="P17" s="2"/>
      <c r="Q17" s="3"/>
      <c r="R17" s="3"/>
      <c r="S17" s="3">
        <v>1688</v>
      </c>
      <c r="T17" s="3"/>
      <c r="U17" s="3"/>
      <c r="V17" s="4"/>
      <c r="W17" s="2"/>
      <c r="X17" s="4"/>
      <c r="Y17" s="2"/>
      <c r="Z17" s="4"/>
      <c r="AA17" s="2"/>
      <c r="AB17" s="4"/>
      <c r="AC17" s="2"/>
      <c r="AD17" s="4"/>
    </row>
    <row r="18" spans="1:30">
      <c r="A18" s="2" t="s">
        <v>33</v>
      </c>
      <c r="B18" s="16">
        <v>40375</v>
      </c>
      <c r="C18" s="3" t="s">
        <v>55</v>
      </c>
      <c r="D18" s="4" t="s">
        <v>151</v>
      </c>
      <c r="E18" s="2"/>
      <c r="F18" s="3"/>
      <c r="G18" s="4"/>
      <c r="H18" s="2"/>
      <c r="I18" s="3">
        <v>15000</v>
      </c>
      <c r="J18" s="4">
        <f t="shared" si="1"/>
        <v>-13961</v>
      </c>
      <c r="K18" s="2"/>
      <c r="L18" s="3"/>
      <c r="M18" s="3"/>
      <c r="N18" s="4"/>
      <c r="O18" s="2" t="s">
        <v>33</v>
      </c>
      <c r="P18" s="2"/>
      <c r="Q18" s="3"/>
      <c r="R18" s="3"/>
      <c r="S18" s="3"/>
      <c r="T18" s="3"/>
      <c r="U18" s="3">
        <v>15000</v>
      </c>
      <c r="V18" s="4"/>
      <c r="W18" s="2"/>
      <c r="X18" s="4"/>
      <c r="Y18" s="2"/>
      <c r="Z18" s="4"/>
      <c r="AA18" s="2"/>
      <c r="AB18" s="4"/>
      <c r="AC18" s="2"/>
      <c r="AD18" s="4"/>
    </row>
    <row r="19" spans="1:30">
      <c r="A19" s="2" t="s">
        <v>34</v>
      </c>
      <c r="B19" s="16">
        <v>40391</v>
      </c>
      <c r="C19" s="3" t="s">
        <v>29</v>
      </c>
      <c r="D19" s="4" t="s">
        <v>143</v>
      </c>
      <c r="E19" s="2"/>
      <c r="F19" s="3">
        <v>1350</v>
      </c>
      <c r="G19" s="4">
        <f>G16+E19-F19</f>
        <v>56983</v>
      </c>
      <c r="H19" s="2"/>
      <c r="I19" s="3"/>
      <c r="J19" s="4">
        <f t="shared" si="1"/>
        <v>-13961</v>
      </c>
      <c r="K19" s="2"/>
      <c r="L19" s="3"/>
      <c r="M19" s="3"/>
      <c r="N19" s="4"/>
      <c r="O19" s="2" t="s">
        <v>34</v>
      </c>
      <c r="P19" s="2"/>
      <c r="Q19" s="3"/>
      <c r="R19" s="3"/>
      <c r="S19" s="3"/>
      <c r="T19" s="3">
        <v>1350</v>
      </c>
      <c r="U19" s="3"/>
      <c r="V19" s="4"/>
      <c r="W19" s="2"/>
      <c r="X19" s="4"/>
      <c r="Y19" s="2"/>
      <c r="Z19" s="4"/>
      <c r="AA19" s="2"/>
      <c r="AB19" s="4"/>
      <c r="AC19" s="2"/>
      <c r="AD19" s="4"/>
    </row>
    <row r="20" spans="1:30">
      <c r="A20" s="2" t="s">
        <v>35</v>
      </c>
      <c r="B20" s="16">
        <v>40419</v>
      </c>
      <c r="C20" s="3" t="s">
        <v>56</v>
      </c>
      <c r="D20" s="4" t="s">
        <v>148</v>
      </c>
      <c r="E20" s="2"/>
      <c r="F20" s="3"/>
      <c r="G20" s="4"/>
      <c r="H20" s="2"/>
      <c r="I20" s="3">
        <v>1688</v>
      </c>
      <c r="J20" s="4">
        <f t="shared" si="1"/>
        <v>-15649</v>
      </c>
      <c r="K20" s="2"/>
      <c r="L20" s="3"/>
      <c r="M20" s="3"/>
      <c r="N20" s="4"/>
      <c r="O20" s="2" t="s">
        <v>35</v>
      </c>
      <c r="P20" s="2"/>
      <c r="Q20" s="3"/>
      <c r="R20" s="3"/>
      <c r="S20" s="3">
        <v>1688</v>
      </c>
      <c r="T20" s="3"/>
      <c r="U20" s="3"/>
      <c r="V20" s="4"/>
      <c r="W20" s="2"/>
      <c r="X20" s="4"/>
      <c r="Y20" s="2"/>
      <c r="Z20" s="4"/>
      <c r="AA20" s="2"/>
      <c r="AB20" s="4"/>
      <c r="AC20" s="2"/>
      <c r="AD20" s="4"/>
    </row>
    <row r="21" spans="1:30">
      <c r="A21" s="2" t="s">
        <v>83</v>
      </c>
      <c r="B21" s="16">
        <v>40421</v>
      </c>
      <c r="C21" s="3" t="s">
        <v>30</v>
      </c>
      <c r="D21" s="4" t="s">
        <v>143</v>
      </c>
      <c r="E21" s="2"/>
      <c r="F21" s="3">
        <v>1350</v>
      </c>
      <c r="G21" s="4">
        <f>G19+E21-F21</f>
        <v>55633</v>
      </c>
      <c r="H21" s="2"/>
      <c r="I21" s="3"/>
      <c r="J21" s="4">
        <f t="shared" si="1"/>
        <v>-15649</v>
      </c>
      <c r="K21" s="2"/>
      <c r="L21" s="3"/>
      <c r="M21" s="3"/>
      <c r="N21" s="4"/>
      <c r="O21" s="2" t="s">
        <v>83</v>
      </c>
      <c r="P21" s="2"/>
      <c r="Q21" s="3"/>
      <c r="R21" s="3"/>
      <c r="S21" s="3"/>
      <c r="T21" s="3">
        <v>1350</v>
      </c>
      <c r="U21" s="3"/>
      <c r="V21" s="4"/>
      <c r="W21" s="2"/>
      <c r="X21" s="4"/>
      <c r="Y21" s="2"/>
      <c r="Z21" s="4"/>
      <c r="AA21" s="2"/>
      <c r="AB21" s="4"/>
      <c r="AC21" s="2"/>
      <c r="AD21" s="4"/>
    </row>
    <row r="22" spans="1:30">
      <c r="A22" s="2" t="s">
        <v>85</v>
      </c>
      <c r="B22" s="16">
        <v>40442</v>
      </c>
      <c r="C22" s="3" t="s">
        <v>31</v>
      </c>
      <c r="D22" s="4" t="s">
        <v>79</v>
      </c>
      <c r="E22" s="2"/>
      <c r="F22" s="3">
        <v>600</v>
      </c>
      <c r="G22" s="4">
        <f t="shared" si="0"/>
        <v>55033</v>
      </c>
      <c r="H22" s="2"/>
      <c r="I22" s="3"/>
      <c r="J22" s="4">
        <f t="shared" si="1"/>
        <v>-15649</v>
      </c>
      <c r="K22" s="2"/>
      <c r="L22" s="3"/>
      <c r="M22" s="3"/>
      <c r="N22" s="4"/>
      <c r="O22" s="2" t="s">
        <v>85</v>
      </c>
      <c r="P22" s="2"/>
      <c r="Q22" s="3"/>
      <c r="R22" s="3"/>
      <c r="S22" s="3"/>
      <c r="T22" s="3">
        <v>600</v>
      </c>
      <c r="U22" s="3"/>
      <c r="V22" s="4"/>
      <c r="W22" s="2"/>
      <c r="X22" s="4"/>
      <c r="Y22" s="2"/>
      <c r="Z22" s="4"/>
      <c r="AA22" s="2"/>
      <c r="AB22" s="4"/>
      <c r="AC22" s="2"/>
      <c r="AD22" s="4"/>
    </row>
    <row r="23" spans="1:30">
      <c r="A23" s="2" t="s">
        <v>97</v>
      </c>
      <c r="B23" s="16"/>
      <c r="C23" s="3"/>
      <c r="D23" s="4" t="s">
        <v>144</v>
      </c>
      <c r="E23" s="2"/>
      <c r="F23" s="3">
        <v>12000</v>
      </c>
      <c r="G23" s="4">
        <f t="shared" si="0"/>
        <v>43033</v>
      </c>
      <c r="H23" s="2"/>
      <c r="I23" s="3"/>
      <c r="J23" s="4">
        <f t="shared" si="1"/>
        <v>-15649</v>
      </c>
      <c r="K23" s="2"/>
      <c r="L23" s="3"/>
      <c r="M23" s="3"/>
      <c r="N23" s="4"/>
      <c r="O23" s="2" t="s">
        <v>97</v>
      </c>
      <c r="P23" s="2"/>
      <c r="Q23" s="3"/>
      <c r="R23" s="3"/>
      <c r="S23" s="3"/>
      <c r="T23" s="3"/>
      <c r="U23" s="3"/>
      <c r="V23" s="4">
        <v>12000</v>
      </c>
      <c r="W23" s="2"/>
      <c r="X23" s="4"/>
      <c r="Y23" s="2"/>
      <c r="Z23" s="4"/>
      <c r="AA23" s="2"/>
      <c r="AB23" s="4"/>
      <c r="AC23" s="2"/>
      <c r="AD23" s="4"/>
    </row>
    <row r="24" spans="1:30">
      <c r="A24" s="2" t="s">
        <v>98</v>
      </c>
      <c r="B24" s="16"/>
      <c r="C24" s="3"/>
      <c r="D24" s="4" t="s">
        <v>145</v>
      </c>
      <c r="E24" s="2"/>
      <c r="F24" s="3">
        <v>15000</v>
      </c>
      <c r="G24" s="4">
        <f t="shared" si="0"/>
        <v>28033</v>
      </c>
      <c r="H24" s="2"/>
      <c r="I24" s="3"/>
      <c r="J24" s="4">
        <f t="shared" si="1"/>
        <v>-15649</v>
      </c>
      <c r="K24" s="2"/>
      <c r="L24" s="3"/>
      <c r="M24" s="3"/>
      <c r="N24" s="4"/>
      <c r="O24" s="2" t="s">
        <v>98</v>
      </c>
      <c r="P24" s="2"/>
      <c r="Q24" s="3"/>
      <c r="R24" s="3"/>
      <c r="S24" s="3"/>
      <c r="T24" s="3"/>
      <c r="U24" s="3"/>
      <c r="V24" s="4">
        <v>15000</v>
      </c>
      <c r="W24" s="2"/>
      <c r="X24" s="4"/>
      <c r="Y24" s="2"/>
      <c r="Z24" s="4"/>
      <c r="AA24" s="2"/>
      <c r="AB24" s="4"/>
      <c r="AC24" s="2"/>
      <c r="AD24" s="4"/>
    </row>
    <row r="25" spans="1:30">
      <c r="A25" s="2" t="s">
        <v>100</v>
      </c>
      <c r="B25" s="16">
        <v>40445</v>
      </c>
      <c r="C25" s="3" t="s">
        <v>32</v>
      </c>
      <c r="D25" s="4" t="s">
        <v>146</v>
      </c>
      <c r="E25" s="2"/>
      <c r="F25" s="3"/>
      <c r="G25" s="4">
        <f t="shared" si="0"/>
        <v>28033</v>
      </c>
      <c r="H25" s="2"/>
      <c r="I25" s="3"/>
      <c r="J25" s="4">
        <f t="shared" si="1"/>
        <v>-15649</v>
      </c>
      <c r="K25" s="2"/>
      <c r="L25" s="3"/>
      <c r="M25" s="3"/>
      <c r="N25" s="4"/>
      <c r="O25" s="2" t="s">
        <v>100</v>
      </c>
      <c r="P25" s="2"/>
      <c r="Q25" s="3"/>
      <c r="R25" s="3"/>
      <c r="S25" s="3"/>
      <c r="T25" s="3"/>
      <c r="U25" s="3"/>
      <c r="V25" s="4"/>
      <c r="W25" s="2"/>
      <c r="X25" s="4"/>
      <c r="Y25" s="2"/>
      <c r="Z25" s="4"/>
      <c r="AA25" s="2"/>
      <c r="AB25" s="4"/>
      <c r="AC25" s="2"/>
      <c r="AD25" s="4"/>
    </row>
    <row r="26" spans="1:30">
      <c r="A26" s="2" t="s">
        <v>178</v>
      </c>
      <c r="B26" s="16">
        <v>40447</v>
      </c>
      <c r="C26" s="3" t="s">
        <v>58</v>
      </c>
      <c r="D26" s="4" t="s">
        <v>148</v>
      </c>
      <c r="E26" s="2"/>
      <c r="F26" s="3"/>
      <c r="G26" s="4"/>
      <c r="H26" s="2"/>
      <c r="I26" s="3">
        <v>1688</v>
      </c>
      <c r="J26" s="4">
        <f t="shared" si="1"/>
        <v>-17337</v>
      </c>
      <c r="K26" s="2"/>
      <c r="L26" s="3"/>
      <c r="M26" s="3"/>
      <c r="N26" s="4"/>
      <c r="O26" s="2" t="s">
        <v>178</v>
      </c>
      <c r="P26" s="2"/>
      <c r="Q26" s="3"/>
      <c r="R26" s="3"/>
      <c r="S26" s="3">
        <v>1688</v>
      </c>
      <c r="T26" s="3"/>
      <c r="U26" s="3"/>
      <c r="V26" s="4"/>
      <c r="W26" s="2"/>
      <c r="X26" s="4"/>
      <c r="Y26" s="2"/>
      <c r="Z26" s="4"/>
      <c r="AA26" s="2"/>
      <c r="AB26" s="4"/>
      <c r="AC26" s="2"/>
      <c r="AD26" s="4"/>
    </row>
    <row r="27" spans="1:30">
      <c r="A27" s="2" t="s">
        <v>179</v>
      </c>
      <c r="B27" s="16">
        <v>40448</v>
      </c>
      <c r="C27" s="3" t="s">
        <v>60</v>
      </c>
      <c r="D27" s="4" t="s">
        <v>148</v>
      </c>
      <c r="E27" s="2"/>
      <c r="F27" s="3"/>
      <c r="G27" s="4"/>
      <c r="H27" s="2"/>
      <c r="I27" s="3">
        <v>1688</v>
      </c>
      <c r="J27" s="4">
        <f t="shared" si="1"/>
        <v>-19025</v>
      </c>
      <c r="K27" s="2"/>
      <c r="L27" s="3"/>
      <c r="M27" s="3"/>
      <c r="N27" s="4"/>
      <c r="O27" s="2" t="s">
        <v>179</v>
      </c>
      <c r="P27" s="2"/>
      <c r="Q27" s="3"/>
      <c r="R27" s="3"/>
      <c r="S27" s="3">
        <v>1688</v>
      </c>
      <c r="T27" s="3"/>
      <c r="U27" s="3"/>
      <c r="V27" s="4"/>
      <c r="W27" s="2"/>
      <c r="X27" s="4"/>
      <c r="Y27" s="2"/>
      <c r="Z27" s="4"/>
      <c r="AA27" s="2"/>
      <c r="AB27" s="4"/>
      <c r="AC27" s="2"/>
      <c r="AD27" s="4"/>
    </row>
    <row r="28" spans="1:30">
      <c r="A28" s="2" t="s">
        <v>180</v>
      </c>
      <c r="B28" s="16">
        <v>40451</v>
      </c>
      <c r="C28" s="3" t="s">
        <v>33</v>
      </c>
      <c r="D28" s="4" t="s">
        <v>143</v>
      </c>
      <c r="E28" s="2"/>
      <c r="F28" s="3">
        <v>1350</v>
      </c>
      <c r="G28" s="4">
        <f>G25+E28-F28</f>
        <v>26683</v>
      </c>
      <c r="H28" s="2"/>
      <c r="I28" s="3"/>
      <c r="J28" s="4">
        <f t="shared" si="1"/>
        <v>-19025</v>
      </c>
      <c r="K28" s="2"/>
      <c r="L28" s="3"/>
      <c r="M28" s="3"/>
      <c r="N28" s="4"/>
      <c r="O28" s="2" t="s">
        <v>180</v>
      </c>
      <c r="P28" s="2"/>
      <c r="Q28" s="3"/>
      <c r="R28" s="3"/>
      <c r="S28" s="3"/>
      <c r="T28" s="3">
        <v>1350</v>
      </c>
      <c r="U28" s="3"/>
      <c r="V28" s="4"/>
      <c r="W28" s="2"/>
      <c r="X28" s="4"/>
      <c r="Y28" s="2"/>
      <c r="Z28" s="4"/>
      <c r="AA28" s="2"/>
      <c r="AB28" s="4"/>
      <c r="AC28" s="2"/>
      <c r="AD28" s="4"/>
    </row>
    <row r="29" spans="1:30">
      <c r="A29" s="2" t="s">
        <v>181</v>
      </c>
      <c r="B29" s="16"/>
      <c r="C29" s="3"/>
      <c r="D29" s="4" t="s">
        <v>37</v>
      </c>
      <c r="E29" s="2">
        <v>16</v>
      </c>
      <c r="F29" s="3"/>
      <c r="G29" s="4">
        <f t="shared" si="0"/>
        <v>26699</v>
      </c>
      <c r="H29" s="2"/>
      <c r="I29" s="3"/>
      <c r="J29" s="4">
        <f t="shared" si="1"/>
        <v>-19025</v>
      </c>
      <c r="K29" s="2"/>
      <c r="L29" s="3">
        <v>16</v>
      </c>
      <c r="M29" s="3"/>
      <c r="N29" s="4"/>
      <c r="O29" s="2" t="s">
        <v>181</v>
      </c>
      <c r="P29" s="2"/>
      <c r="Q29" s="3"/>
      <c r="R29" s="3"/>
      <c r="S29" s="3"/>
      <c r="T29" s="3"/>
      <c r="U29" s="3"/>
      <c r="V29" s="4"/>
      <c r="W29" s="2"/>
      <c r="X29" s="4"/>
      <c r="Y29" s="2"/>
      <c r="Z29" s="4"/>
      <c r="AA29" s="2"/>
      <c r="AB29" s="4"/>
      <c r="AC29" s="2"/>
      <c r="AD29" s="4"/>
    </row>
    <row r="30" spans="1:30">
      <c r="A30" s="2" t="s">
        <v>182</v>
      </c>
      <c r="B30" s="16">
        <v>40471</v>
      </c>
      <c r="C30" s="3" t="s">
        <v>34</v>
      </c>
      <c r="D30" s="4" t="s">
        <v>38</v>
      </c>
      <c r="E30" s="2"/>
      <c r="F30" s="3">
        <v>350</v>
      </c>
      <c r="G30" s="4">
        <f t="shared" si="0"/>
        <v>26349</v>
      </c>
      <c r="H30" s="2"/>
      <c r="I30" s="3"/>
      <c r="J30" s="4">
        <f t="shared" si="1"/>
        <v>-19025</v>
      </c>
      <c r="K30" s="2"/>
      <c r="L30" s="3"/>
      <c r="M30" s="3"/>
      <c r="N30" s="4"/>
      <c r="O30" s="2" t="s">
        <v>182</v>
      </c>
      <c r="P30" s="2"/>
      <c r="Q30" s="3"/>
      <c r="R30" s="3"/>
      <c r="S30" s="3"/>
      <c r="T30" s="3">
        <v>350</v>
      </c>
      <c r="U30" s="3"/>
      <c r="V30" s="4"/>
      <c r="W30" s="2"/>
      <c r="X30" s="4"/>
      <c r="Y30" s="2"/>
      <c r="Z30" s="4"/>
      <c r="AA30" s="2"/>
      <c r="AB30" s="4"/>
      <c r="AC30" s="2"/>
      <c r="AD30" s="4"/>
    </row>
    <row r="31" spans="1:30">
      <c r="A31" s="2" t="s">
        <v>183</v>
      </c>
      <c r="B31" s="16"/>
      <c r="C31" s="3"/>
      <c r="D31" s="4" t="s">
        <v>103</v>
      </c>
      <c r="E31" s="2"/>
      <c r="F31" s="3">
        <v>23000</v>
      </c>
      <c r="G31" s="4">
        <f t="shared" si="0"/>
        <v>3349</v>
      </c>
      <c r="H31" s="2">
        <v>23000</v>
      </c>
      <c r="I31" s="3"/>
      <c r="J31" s="4">
        <f t="shared" si="1"/>
        <v>3975</v>
      </c>
      <c r="K31" s="2"/>
      <c r="L31" s="3"/>
      <c r="M31" s="3"/>
      <c r="N31" s="4"/>
      <c r="O31" s="2" t="s">
        <v>183</v>
      </c>
      <c r="P31" s="2"/>
      <c r="Q31" s="3"/>
      <c r="R31" s="3"/>
      <c r="S31" s="3"/>
      <c r="T31" s="3"/>
      <c r="U31" s="3"/>
      <c r="V31" s="4"/>
      <c r="W31" s="2"/>
      <c r="X31" s="4"/>
      <c r="Y31" s="2"/>
      <c r="Z31" s="4"/>
      <c r="AA31" s="2"/>
      <c r="AB31" s="4"/>
      <c r="AC31" s="2"/>
      <c r="AD31" s="4"/>
    </row>
    <row r="32" spans="1:30">
      <c r="A32" s="2" t="s">
        <v>184</v>
      </c>
      <c r="B32" s="16">
        <v>40471</v>
      </c>
      <c r="C32" s="3" t="s">
        <v>61</v>
      </c>
      <c r="D32" s="4" t="s">
        <v>152</v>
      </c>
      <c r="E32" s="2"/>
      <c r="F32" s="3"/>
      <c r="G32" s="4"/>
      <c r="H32" s="2"/>
      <c r="I32" s="3">
        <v>10944</v>
      </c>
      <c r="J32" s="4">
        <f t="shared" si="1"/>
        <v>-6969</v>
      </c>
      <c r="K32" s="2"/>
      <c r="L32" s="3"/>
      <c r="M32" s="3"/>
      <c r="N32" s="4"/>
      <c r="O32" s="2" t="s">
        <v>184</v>
      </c>
      <c r="P32" s="2"/>
      <c r="Q32" s="3"/>
      <c r="R32" s="3">
        <v>10944</v>
      </c>
      <c r="S32" s="3"/>
      <c r="T32" s="3"/>
      <c r="U32" s="3"/>
      <c r="V32" s="4"/>
      <c r="W32" s="2"/>
      <c r="X32" s="4"/>
      <c r="Y32" s="2"/>
      <c r="Z32" s="4"/>
      <c r="AA32" s="2"/>
      <c r="AB32" s="4"/>
      <c r="AC32" s="2"/>
      <c r="AD32" s="4"/>
    </row>
    <row r="33" spans="1:30">
      <c r="A33" s="2" t="s">
        <v>185</v>
      </c>
      <c r="B33" s="16">
        <v>40471</v>
      </c>
      <c r="C33" s="3" t="s">
        <v>63</v>
      </c>
      <c r="D33" s="4" t="s">
        <v>153</v>
      </c>
      <c r="E33" s="2"/>
      <c r="F33" s="3"/>
      <c r="G33" s="4"/>
      <c r="H33" s="2"/>
      <c r="I33" s="3">
        <v>1358</v>
      </c>
      <c r="J33" s="4">
        <f t="shared" si="1"/>
        <v>-8327</v>
      </c>
      <c r="K33" s="2"/>
      <c r="L33" s="3"/>
      <c r="M33" s="3"/>
      <c r="N33" s="4"/>
      <c r="O33" s="2" t="s">
        <v>185</v>
      </c>
      <c r="P33" s="2"/>
      <c r="Q33" s="3"/>
      <c r="R33" s="3">
        <v>1358</v>
      </c>
      <c r="S33" s="3"/>
      <c r="T33" s="3"/>
      <c r="U33" s="3"/>
      <c r="V33" s="4"/>
      <c r="W33" s="2"/>
      <c r="X33" s="4"/>
      <c r="Y33" s="2"/>
      <c r="Z33" s="4"/>
      <c r="AA33" s="2"/>
      <c r="AB33" s="4"/>
      <c r="AC33" s="2"/>
      <c r="AD33" s="4"/>
    </row>
    <row r="34" spans="1:30">
      <c r="A34" s="2" t="s">
        <v>186</v>
      </c>
      <c r="B34" s="16">
        <v>40472</v>
      </c>
      <c r="C34" s="3" t="s">
        <v>65</v>
      </c>
      <c r="D34" s="4" t="s">
        <v>154</v>
      </c>
      <c r="E34" s="2"/>
      <c r="F34" s="3"/>
      <c r="G34" s="4"/>
      <c r="H34" s="2"/>
      <c r="I34" s="3">
        <v>800</v>
      </c>
      <c r="J34" s="4">
        <f t="shared" si="1"/>
        <v>-9127</v>
      </c>
      <c r="K34" s="2"/>
      <c r="L34" s="3"/>
      <c r="M34" s="3"/>
      <c r="N34" s="4"/>
      <c r="O34" s="2" t="s">
        <v>186</v>
      </c>
      <c r="P34" s="2"/>
      <c r="Q34" s="3"/>
      <c r="R34" s="3"/>
      <c r="S34" s="3"/>
      <c r="T34" s="3"/>
      <c r="U34" s="3">
        <v>800</v>
      </c>
      <c r="V34" s="4"/>
      <c r="W34" s="2"/>
      <c r="X34" s="4"/>
      <c r="Y34" s="2"/>
      <c r="Z34" s="4"/>
      <c r="AA34" s="2"/>
      <c r="AB34" s="4"/>
      <c r="AC34" s="2"/>
      <c r="AD34" s="4"/>
    </row>
    <row r="35" spans="1:30">
      <c r="A35" s="2" t="s">
        <v>187</v>
      </c>
      <c r="B35" s="16">
        <v>40473</v>
      </c>
      <c r="C35" s="3" t="s">
        <v>114</v>
      </c>
      <c r="D35" s="4" t="s">
        <v>148</v>
      </c>
      <c r="E35" s="2"/>
      <c r="F35" s="3"/>
      <c r="G35" s="4"/>
      <c r="H35" s="2"/>
      <c r="I35" s="3">
        <v>1688</v>
      </c>
      <c r="J35" s="4">
        <f t="shared" si="1"/>
        <v>-10815</v>
      </c>
      <c r="K35" s="2"/>
      <c r="L35" s="3"/>
      <c r="M35" s="3"/>
      <c r="N35" s="4"/>
      <c r="O35" s="2" t="s">
        <v>187</v>
      </c>
      <c r="P35" s="2"/>
      <c r="Q35" s="3"/>
      <c r="R35" s="3"/>
      <c r="S35" s="3">
        <v>1688</v>
      </c>
      <c r="T35" s="3"/>
      <c r="U35" s="3"/>
      <c r="V35" s="4"/>
      <c r="W35" s="2"/>
      <c r="X35" s="4"/>
      <c r="Y35" s="2"/>
      <c r="Z35" s="4"/>
      <c r="AA35" s="2"/>
      <c r="AB35" s="4"/>
      <c r="AC35" s="2"/>
      <c r="AD35" s="4"/>
    </row>
    <row r="36" spans="1:30">
      <c r="A36" s="2" t="s">
        <v>188</v>
      </c>
      <c r="B36" s="16">
        <v>40475</v>
      </c>
      <c r="C36" s="3" t="s">
        <v>116</v>
      </c>
      <c r="D36" s="4" t="s">
        <v>148</v>
      </c>
      <c r="F36" s="3"/>
      <c r="G36" s="4"/>
      <c r="H36" s="2"/>
      <c r="I36" s="3">
        <v>1688</v>
      </c>
      <c r="J36" s="4">
        <f t="shared" si="1"/>
        <v>-12503</v>
      </c>
      <c r="K36" s="2"/>
      <c r="L36" s="3"/>
      <c r="M36" s="3"/>
      <c r="N36" s="4"/>
      <c r="O36" s="2" t="s">
        <v>188</v>
      </c>
      <c r="P36" s="2"/>
      <c r="Q36" s="3"/>
      <c r="R36" s="3"/>
      <c r="S36" s="3">
        <v>1688</v>
      </c>
      <c r="T36" s="3"/>
      <c r="U36" s="3"/>
      <c r="V36" s="4"/>
      <c r="W36" s="2"/>
      <c r="X36" s="4"/>
      <c r="Y36" s="2"/>
      <c r="Z36" s="4"/>
      <c r="AA36" s="2"/>
      <c r="AB36" s="4"/>
      <c r="AC36" s="2"/>
      <c r="AD36" s="4"/>
    </row>
    <row r="37" spans="1:30">
      <c r="A37" s="2" t="s">
        <v>189</v>
      </c>
      <c r="B37" s="16">
        <v>40476</v>
      </c>
      <c r="C37" s="3" t="s">
        <v>35</v>
      </c>
      <c r="D37" s="4" t="s">
        <v>147</v>
      </c>
      <c r="E37" s="2">
        <v>168376</v>
      </c>
      <c r="F37" s="3"/>
      <c r="G37" s="4">
        <f>G31+E37-F37</f>
        <v>171725</v>
      </c>
      <c r="H37" s="2"/>
      <c r="I37" s="3"/>
      <c r="J37" s="4">
        <f t="shared" si="1"/>
        <v>-12503</v>
      </c>
      <c r="K37" s="2">
        <v>168376</v>
      </c>
      <c r="L37" s="3"/>
      <c r="M37" s="3"/>
      <c r="N37" s="4"/>
      <c r="O37" s="2" t="s">
        <v>189</v>
      </c>
      <c r="P37" s="2"/>
      <c r="Q37" s="3"/>
      <c r="R37" s="3"/>
      <c r="S37" s="3"/>
      <c r="T37" s="3"/>
      <c r="U37" s="3"/>
      <c r="V37" s="4"/>
      <c r="W37" s="2"/>
      <c r="X37" s="4"/>
      <c r="Y37" s="2"/>
      <c r="Z37" s="4"/>
      <c r="AA37" s="2"/>
      <c r="AB37" s="4"/>
      <c r="AC37" s="2"/>
      <c r="AD37" s="4"/>
    </row>
    <row r="38" spans="1:30">
      <c r="A38" s="2" t="s">
        <v>190</v>
      </c>
      <c r="B38" s="16">
        <v>40479</v>
      </c>
      <c r="C38" s="3" t="s">
        <v>83</v>
      </c>
      <c r="D38" s="4" t="s">
        <v>36</v>
      </c>
      <c r="E38" s="2"/>
      <c r="F38" s="3">
        <v>1350</v>
      </c>
      <c r="G38" s="4">
        <f t="shared" si="0"/>
        <v>170375</v>
      </c>
      <c r="H38" s="2"/>
      <c r="I38" s="3"/>
      <c r="J38" s="4">
        <f t="shared" si="1"/>
        <v>-12503</v>
      </c>
      <c r="K38" s="2"/>
      <c r="L38" s="3"/>
      <c r="M38" s="3"/>
      <c r="N38" s="4"/>
      <c r="O38" s="2" t="s">
        <v>190</v>
      </c>
      <c r="P38" s="2"/>
      <c r="Q38" s="3"/>
      <c r="R38" s="3"/>
      <c r="S38" s="3"/>
      <c r="T38" s="3">
        <v>1350</v>
      </c>
      <c r="U38" s="3"/>
      <c r="V38" s="4"/>
      <c r="W38" s="2"/>
      <c r="X38" s="4"/>
      <c r="Y38" s="2"/>
      <c r="Z38" s="4"/>
      <c r="AA38" s="2"/>
      <c r="AB38" s="4"/>
      <c r="AC38" s="2"/>
      <c r="AD38" s="4"/>
    </row>
    <row r="39" spans="1:30">
      <c r="A39" s="2" t="s">
        <v>191</v>
      </c>
      <c r="B39" s="16">
        <v>40512</v>
      </c>
      <c r="C39" s="3" t="s">
        <v>85</v>
      </c>
      <c r="D39" s="4" t="s">
        <v>143</v>
      </c>
      <c r="E39" s="2"/>
      <c r="F39" s="3">
        <v>1350</v>
      </c>
      <c r="G39" s="4">
        <f t="shared" si="0"/>
        <v>169025</v>
      </c>
      <c r="H39" s="2"/>
      <c r="I39" s="3"/>
      <c r="J39" s="4">
        <f t="shared" si="1"/>
        <v>-12503</v>
      </c>
      <c r="K39" s="2"/>
      <c r="L39" s="3"/>
      <c r="M39" s="3"/>
      <c r="N39" s="4"/>
      <c r="O39" s="2" t="s">
        <v>191</v>
      </c>
      <c r="P39" s="2"/>
      <c r="Q39" s="3"/>
      <c r="R39" s="3"/>
      <c r="S39" s="3"/>
      <c r="T39" s="3">
        <v>1350</v>
      </c>
      <c r="U39" s="3"/>
      <c r="V39" s="4"/>
      <c r="W39" s="2"/>
      <c r="X39" s="4"/>
      <c r="Y39" s="2"/>
      <c r="Z39" s="4"/>
      <c r="AA39" s="2"/>
      <c r="AB39" s="4"/>
      <c r="AC39" s="2"/>
      <c r="AD39" s="4"/>
    </row>
    <row r="40" spans="1:30">
      <c r="A40" s="2" t="s">
        <v>192</v>
      </c>
      <c r="B40" s="16">
        <v>40514</v>
      </c>
      <c r="C40" s="3" t="s">
        <v>118</v>
      </c>
      <c r="D40" s="4" t="s">
        <v>155</v>
      </c>
      <c r="E40" s="2"/>
      <c r="F40" s="3"/>
      <c r="G40" s="4"/>
      <c r="H40" s="2"/>
      <c r="I40" s="3">
        <v>1852</v>
      </c>
      <c r="J40" s="4">
        <f t="shared" si="1"/>
        <v>-14355</v>
      </c>
      <c r="K40" s="2"/>
      <c r="L40" s="3"/>
      <c r="M40" s="3"/>
      <c r="N40" s="4"/>
      <c r="O40" s="2" t="s">
        <v>192</v>
      </c>
      <c r="P40" s="2">
        <v>1852</v>
      </c>
      <c r="Q40" s="3"/>
      <c r="R40" s="3"/>
      <c r="S40" s="3"/>
      <c r="T40" s="3"/>
      <c r="U40" s="3"/>
      <c r="V40" s="4"/>
      <c r="W40" s="2"/>
      <c r="X40" s="4"/>
      <c r="Y40" s="2"/>
      <c r="Z40" s="4"/>
      <c r="AA40" s="2"/>
      <c r="AB40" s="4"/>
      <c r="AC40" s="2"/>
      <c r="AD40" s="4"/>
    </row>
    <row r="41" spans="1:30">
      <c r="A41" s="2" t="s">
        <v>193</v>
      </c>
      <c r="B41" s="16">
        <v>40515</v>
      </c>
      <c r="C41" s="3" t="s">
        <v>120</v>
      </c>
      <c r="D41" s="4" t="s">
        <v>156</v>
      </c>
      <c r="E41" s="2"/>
      <c r="F41" s="3"/>
      <c r="G41" s="4"/>
      <c r="H41" s="2"/>
      <c r="I41" s="3">
        <v>255</v>
      </c>
      <c r="J41" s="4">
        <f t="shared" si="1"/>
        <v>-14610</v>
      </c>
      <c r="K41" s="2"/>
      <c r="L41" s="3"/>
      <c r="M41" s="3"/>
      <c r="N41" s="4"/>
      <c r="O41" s="2" t="s">
        <v>193</v>
      </c>
      <c r="P41" s="2"/>
      <c r="Q41" s="3"/>
      <c r="R41" s="3"/>
      <c r="S41" s="3"/>
      <c r="T41" s="3"/>
      <c r="U41" s="3">
        <v>255</v>
      </c>
      <c r="V41" s="4"/>
      <c r="W41" s="2"/>
      <c r="X41" s="4"/>
      <c r="Y41" s="2"/>
      <c r="Z41" s="4"/>
      <c r="AA41" s="2"/>
      <c r="AB41" s="4"/>
      <c r="AC41" s="2"/>
      <c r="AD41" s="4"/>
    </row>
    <row r="42" spans="1:30">
      <c r="A42" s="2" t="s">
        <v>194</v>
      </c>
      <c r="B42" s="16">
        <v>40515</v>
      </c>
      <c r="C42" s="3" t="s">
        <v>122</v>
      </c>
      <c r="D42" s="4" t="s">
        <v>157</v>
      </c>
      <c r="E42" s="2"/>
      <c r="F42" s="3"/>
      <c r="G42" s="4"/>
      <c r="H42" s="2"/>
      <c r="I42" s="3">
        <v>800</v>
      </c>
      <c r="J42" s="4">
        <f t="shared" si="1"/>
        <v>-15410</v>
      </c>
      <c r="K42" s="2"/>
      <c r="L42" s="3"/>
      <c r="M42" s="3"/>
      <c r="N42" s="4"/>
      <c r="O42" s="2" t="s">
        <v>194</v>
      </c>
      <c r="P42" s="2">
        <v>800</v>
      </c>
      <c r="Q42" s="3"/>
      <c r="R42" s="3"/>
      <c r="S42" s="3"/>
      <c r="T42" s="3"/>
      <c r="U42" s="3"/>
      <c r="V42" s="4"/>
      <c r="W42" s="2"/>
      <c r="X42" s="4"/>
      <c r="Y42" s="2"/>
      <c r="Z42" s="4"/>
      <c r="AA42" s="2"/>
      <c r="AB42" s="4"/>
      <c r="AC42" s="2"/>
      <c r="AD42" s="4"/>
    </row>
    <row r="43" spans="1:30">
      <c r="A43" s="2" t="s">
        <v>195</v>
      </c>
      <c r="B43" s="16">
        <v>40519</v>
      </c>
      <c r="C43" s="3" t="s">
        <v>97</v>
      </c>
      <c r="D43" s="4" t="s">
        <v>38</v>
      </c>
      <c r="E43" s="2"/>
      <c r="F43" s="3">
        <v>350</v>
      </c>
      <c r="G43" s="4">
        <f>G39+E43-F43</f>
        <v>168675</v>
      </c>
      <c r="H43" s="2"/>
      <c r="I43" s="3"/>
      <c r="J43" s="4">
        <f t="shared" si="1"/>
        <v>-15410</v>
      </c>
      <c r="K43" s="2"/>
      <c r="L43" s="3"/>
      <c r="M43" s="3"/>
      <c r="N43" s="4"/>
      <c r="O43" s="2" t="s">
        <v>195</v>
      </c>
      <c r="P43" s="2"/>
      <c r="Q43" s="3"/>
      <c r="R43" s="3"/>
      <c r="S43" s="3"/>
      <c r="T43" s="3">
        <v>350</v>
      </c>
      <c r="U43" s="3"/>
      <c r="V43" s="4"/>
      <c r="W43" s="2"/>
      <c r="X43" s="4"/>
      <c r="Y43" s="2"/>
      <c r="Z43" s="4"/>
      <c r="AA43" s="2"/>
      <c r="AB43" s="4"/>
      <c r="AC43" s="2"/>
      <c r="AD43" s="4"/>
    </row>
    <row r="44" spans="1:30">
      <c r="A44" s="2" t="s">
        <v>196</v>
      </c>
      <c r="B44" s="16"/>
      <c r="C44" s="3"/>
      <c r="D44" s="4" t="s">
        <v>103</v>
      </c>
      <c r="E44" s="2"/>
      <c r="F44" s="3">
        <v>50000</v>
      </c>
      <c r="G44" s="4">
        <f t="shared" si="0"/>
        <v>118675</v>
      </c>
      <c r="H44" s="2">
        <v>50000</v>
      </c>
      <c r="I44" s="3"/>
      <c r="J44" s="4">
        <f t="shared" si="1"/>
        <v>34590</v>
      </c>
      <c r="K44" s="2"/>
      <c r="L44" s="3"/>
      <c r="M44" s="3"/>
      <c r="N44" s="4"/>
      <c r="O44" s="2" t="s">
        <v>196</v>
      </c>
      <c r="P44" s="2"/>
      <c r="Q44" s="3"/>
      <c r="R44" s="3"/>
      <c r="S44" s="3"/>
      <c r="T44" s="3"/>
      <c r="U44" s="3"/>
      <c r="V44" s="4"/>
      <c r="W44" s="2"/>
      <c r="X44" s="4"/>
      <c r="Y44" s="2"/>
      <c r="Z44" s="4"/>
      <c r="AA44" s="2"/>
      <c r="AB44" s="4"/>
      <c r="AC44" s="2"/>
      <c r="AD44" s="4"/>
    </row>
    <row r="45" spans="1:30">
      <c r="A45" s="2" t="s">
        <v>197</v>
      </c>
      <c r="B45" s="16">
        <v>40520</v>
      </c>
      <c r="C45" s="3" t="s">
        <v>124</v>
      </c>
      <c r="D45" s="4" t="s">
        <v>152</v>
      </c>
      <c r="E45" s="2"/>
      <c r="F45" s="3"/>
      <c r="G45" s="4"/>
      <c r="H45" s="2"/>
      <c r="I45" s="3">
        <v>7981</v>
      </c>
      <c r="J45" s="4">
        <f t="shared" si="1"/>
        <v>26609</v>
      </c>
      <c r="K45" s="2"/>
      <c r="L45" s="3"/>
      <c r="M45" s="3"/>
      <c r="N45" s="4"/>
      <c r="O45" s="2" t="s">
        <v>197</v>
      </c>
      <c r="P45" s="2"/>
      <c r="Q45" s="3"/>
      <c r="R45" s="3">
        <v>7981</v>
      </c>
      <c r="S45" s="3"/>
      <c r="T45" s="3"/>
      <c r="U45" s="3"/>
      <c r="V45" s="4"/>
      <c r="W45" s="2"/>
      <c r="X45" s="4"/>
      <c r="Y45" s="2"/>
      <c r="Z45" s="4"/>
      <c r="AA45" s="2"/>
      <c r="AB45" s="4"/>
      <c r="AC45" s="2"/>
      <c r="AD45" s="4"/>
    </row>
    <row r="46" spans="1:30">
      <c r="A46" s="2" t="s">
        <v>198</v>
      </c>
      <c r="B46" s="16">
        <v>40521</v>
      </c>
      <c r="C46" s="3" t="s">
        <v>125</v>
      </c>
      <c r="D46" s="4" t="s">
        <v>158</v>
      </c>
      <c r="E46" s="2"/>
      <c r="F46" s="3"/>
      <c r="G46" s="4"/>
      <c r="H46" s="2"/>
      <c r="I46" s="3">
        <v>500</v>
      </c>
      <c r="J46" s="4">
        <f t="shared" si="1"/>
        <v>26109</v>
      </c>
      <c r="K46" s="2"/>
      <c r="L46" s="3"/>
      <c r="M46" s="3"/>
      <c r="N46" s="4"/>
      <c r="O46" s="2" t="s">
        <v>198</v>
      </c>
      <c r="P46" s="2">
        <v>500</v>
      </c>
      <c r="Q46" s="3"/>
      <c r="R46" s="3"/>
      <c r="S46" s="3"/>
      <c r="T46" s="3"/>
      <c r="U46" s="3"/>
      <c r="V46" s="4"/>
      <c r="W46" s="2"/>
      <c r="X46" s="4"/>
      <c r="Y46" s="2"/>
      <c r="Z46" s="4"/>
      <c r="AA46" s="2"/>
      <c r="AB46" s="4"/>
      <c r="AC46" s="2"/>
      <c r="AD46" s="4"/>
    </row>
    <row r="47" spans="1:30">
      <c r="A47" s="2" t="s">
        <v>199</v>
      </c>
      <c r="B47" s="16">
        <v>40521</v>
      </c>
      <c r="C47" s="3" t="s">
        <v>127</v>
      </c>
      <c r="D47" s="4" t="s">
        <v>159</v>
      </c>
      <c r="E47" s="2"/>
      <c r="F47" s="3"/>
      <c r="G47" s="4"/>
      <c r="H47" s="2"/>
      <c r="I47" s="3">
        <v>7790</v>
      </c>
      <c r="J47" s="4">
        <f t="shared" si="1"/>
        <v>18319</v>
      </c>
      <c r="K47" s="2"/>
      <c r="L47" s="3"/>
      <c r="M47" s="3"/>
      <c r="N47" s="4"/>
      <c r="O47" s="2" t="s">
        <v>199</v>
      </c>
      <c r="P47" s="2"/>
      <c r="Q47" s="3"/>
      <c r="R47" s="3">
        <v>7790</v>
      </c>
      <c r="S47" s="3"/>
      <c r="T47" s="3"/>
      <c r="U47" s="3"/>
      <c r="V47" s="4"/>
      <c r="W47" s="2"/>
      <c r="X47" s="4"/>
      <c r="Y47" s="2"/>
      <c r="Z47" s="4"/>
      <c r="AA47" s="2"/>
      <c r="AB47" s="4"/>
      <c r="AC47" s="2"/>
      <c r="AD47" s="4"/>
    </row>
    <row r="48" spans="1:30">
      <c r="A48" s="2" t="s">
        <v>200</v>
      </c>
      <c r="B48" s="16">
        <v>40521</v>
      </c>
      <c r="C48" s="3" t="s">
        <v>129</v>
      </c>
      <c r="D48" s="4" t="s">
        <v>152</v>
      </c>
      <c r="E48" s="2"/>
      <c r="F48" s="3"/>
      <c r="G48" s="4"/>
      <c r="H48" s="2"/>
      <c r="I48" s="3">
        <v>500</v>
      </c>
      <c r="J48" s="4">
        <f t="shared" si="1"/>
        <v>17819</v>
      </c>
      <c r="K48" s="2"/>
      <c r="L48" s="3"/>
      <c r="M48" s="3"/>
      <c r="N48" s="4"/>
      <c r="O48" s="2" t="s">
        <v>200</v>
      </c>
      <c r="P48" s="2">
        <v>500</v>
      </c>
      <c r="Q48" s="3"/>
      <c r="R48" s="3"/>
      <c r="S48" s="3"/>
      <c r="T48" s="3"/>
      <c r="U48" s="3"/>
      <c r="V48" s="4"/>
      <c r="W48" s="2"/>
      <c r="X48" s="4"/>
      <c r="Y48" s="2"/>
      <c r="Z48" s="4"/>
      <c r="AA48" s="2"/>
      <c r="AB48" s="4"/>
      <c r="AC48" s="2"/>
      <c r="AD48" s="4"/>
    </row>
    <row r="49" spans="1:31">
      <c r="A49" s="2" t="s">
        <v>201</v>
      </c>
      <c r="B49" s="16">
        <v>40521</v>
      </c>
      <c r="C49" s="3" t="s">
        <v>131</v>
      </c>
      <c r="D49" s="4" t="s">
        <v>160</v>
      </c>
      <c r="E49" s="2"/>
      <c r="F49" s="3"/>
      <c r="G49" s="4"/>
      <c r="H49" s="2"/>
      <c r="I49" s="3">
        <v>400</v>
      </c>
      <c r="J49" s="4">
        <f t="shared" si="1"/>
        <v>17419</v>
      </c>
      <c r="K49" s="2"/>
      <c r="L49" s="3"/>
      <c r="M49" s="3"/>
      <c r="N49" s="4"/>
      <c r="O49" s="2" t="s">
        <v>201</v>
      </c>
      <c r="P49" s="2">
        <v>400</v>
      </c>
      <c r="Q49" s="3"/>
      <c r="R49" s="3"/>
      <c r="S49" s="3"/>
      <c r="T49" s="3"/>
      <c r="U49" s="3"/>
      <c r="V49" s="4"/>
      <c r="W49" s="2"/>
      <c r="X49" s="4"/>
      <c r="Y49" s="2"/>
      <c r="Z49" s="4"/>
      <c r="AA49" s="2"/>
      <c r="AB49" s="4"/>
      <c r="AC49" s="2"/>
      <c r="AD49" s="4"/>
    </row>
    <row r="50" spans="1:31">
      <c r="A50" s="2" t="s">
        <v>202</v>
      </c>
      <c r="B50" s="16">
        <v>40525</v>
      </c>
      <c r="C50" s="3" t="s">
        <v>133</v>
      </c>
      <c r="D50" s="4" t="s">
        <v>161</v>
      </c>
      <c r="E50" s="2"/>
      <c r="F50" s="3"/>
      <c r="G50" s="4"/>
      <c r="H50" s="2"/>
      <c r="I50" s="3">
        <v>19500</v>
      </c>
      <c r="J50" s="4">
        <f t="shared" si="1"/>
        <v>-2081</v>
      </c>
      <c r="K50" s="2"/>
      <c r="L50" s="3"/>
      <c r="M50" s="3"/>
      <c r="N50" s="4"/>
      <c r="O50" s="2" t="s">
        <v>202</v>
      </c>
      <c r="P50" s="2"/>
      <c r="Q50" s="3"/>
      <c r="R50" s="3"/>
      <c r="S50" s="3"/>
      <c r="T50" s="3"/>
      <c r="U50" s="3"/>
      <c r="V50" s="4">
        <v>19500</v>
      </c>
      <c r="W50" s="2"/>
      <c r="X50" s="4"/>
      <c r="Y50" s="2"/>
      <c r="Z50" s="4"/>
      <c r="AA50" s="2"/>
      <c r="AB50" s="4"/>
      <c r="AC50" s="2"/>
      <c r="AD50" s="4"/>
    </row>
    <row r="51" spans="1:31">
      <c r="A51" s="2" t="s">
        <v>203</v>
      </c>
      <c r="B51" s="16">
        <v>40526</v>
      </c>
      <c r="C51" s="3" t="s">
        <v>135</v>
      </c>
      <c r="D51" s="4" t="s">
        <v>152</v>
      </c>
      <c r="E51" s="2"/>
      <c r="F51" s="3"/>
      <c r="G51" s="4"/>
      <c r="H51" s="2"/>
      <c r="I51" s="3">
        <v>897</v>
      </c>
      <c r="J51" s="4">
        <f t="shared" si="1"/>
        <v>-2978</v>
      </c>
      <c r="K51" s="2"/>
      <c r="L51" s="3"/>
      <c r="M51" s="3"/>
      <c r="N51" s="4"/>
      <c r="O51" s="2" t="s">
        <v>203</v>
      </c>
      <c r="P51" s="2">
        <v>897</v>
      </c>
      <c r="Q51" s="3"/>
      <c r="R51" s="3"/>
      <c r="S51" s="3"/>
      <c r="T51" s="3"/>
      <c r="U51" s="3"/>
      <c r="V51" s="4"/>
      <c r="W51" s="2"/>
      <c r="X51" s="4"/>
      <c r="Y51" s="2"/>
      <c r="Z51" s="4"/>
      <c r="AA51" s="2"/>
      <c r="AB51" s="4"/>
      <c r="AC51" s="2"/>
      <c r="AD51" s="4"/>
    </row>
    <row r="52" spans="1:31">
      <c r="A52" s="2" t="s">
        <v>204</v>
      </c>
      <c r="B52" s="16">
        <v>40532</v>
      </c>
      <c r="C52" s="3" t="s">
        <v>137</v>
      </c>
      <c r="D52" s="4" t="s">
        <v>162</v>
      </c>
      <c r="E52" s="2"/>
      <c r="F52" s="3"/>
      <c r="G52" s="4"/>
      <c r="H52" s="2"/>
      <c r="I52" s="3">
        <v>14790</v>
      </c>
      <c r="J52" s="4">
        <f t="shared" si="1"/>
        <v>-17768</v>
      </c>
      <c r="K52" s="2"/>
      <c r="L52" s="3"/>
      <c r="M52" s="3"/>
      <c r="N52" s="4"/>
      <c r="O52" s="2" t="s">
        <v>204</v>
      </c>
      <c r="P52" s="2"/>
      <c r="Q52" s="3"/>
      <c r="R52" s="3"/>
      <c r="S52" s="3"/>
      <c r="T52" s="3"/>
      <c r="U52" s="3"/>
      <c r="V52" s="4">
        <v>14790</v>
      </c>
      <c r="W52" s="2"/>
      <c r="X52" s="4"/>
      <c r="Y52" s="2"/>
      <c r="Z52" s="4"/>
      <c r="AA52" s="2"/>
      <c r="AB52" s="4"/>
      <c r="AC52" s="2"/>
      <c r="AD52" s="4"/>
    </row>
    <row r="53" spans="1:31">
      <c r="A53" s="2" t="s">
        <v>205</v>
      </c>
      <c r="B53" s="16">
        <v>40533</v>
      </c>
      <c r="C53" s="3" t="s">
        <v>139</v>
      </c>
      <c r="D53" s="4" t="s">
        <v>163</v>
      </c>
      <c r="E53" s="2"/>
      <c r="F53" s="3"/>
      <c r="G53" s="4"/>
      <c r="H53" s="2"/>
      <c r="I53" s="3">
        <v>750</v>
      </c>
      <c r="J53" s="4">
        <f t="shared" si="1"/>
        <v>-18518</v>
      </c>
      <c r="K53" s="2"/>
      <c r="L53" s="3"/>
      <c r="M53" s="3"/>
      <c r="N53" s="4"/>
      <c r="O53" s="2" t="s">
        <v>205</v>
      </c>
      <c r="P53" s="2">
        <v>750</v>
      </c>
      <c r="Q53" s="3"/>
      <c r="R53" s="3"/>
      <c r="S53" s="3"/>
      <c r="T53" s="3"/>
      <c r="U53" s="3"/>
      <c r="V53" s="4"/>
      <c r="W53" s="2"/>
      <c r="X53" s="4"/>
      <c r="Y53" s="2"/>
      <c r="Z53" s="4"/>
      <c r="AA53" s="2"/>
      <c r="AB53" s="4"/>
      <c r="AC53" s="2"/>
      <c r="AD53" s="4"/>
    </row>
    <row r="54" spans="1:31">
      <c r="A54" s="2" t="s">
        <v>206</v>
      </c>
      <c r="B54" s="16">
        <v>40539</v>
      </c>
      <c r="C54" s="3" t="s">
        <v>141</v>
      </c>
      <c r="D54" s="4" t="s">
        <v>148</v>
      </c>
      <c r="E54" s="2"/>
      <c r="F54" s="3"/>
      <c r="G54" s="4"/>
      <c r="H54" s="2"/>
      <c r="I54" s="3">
        <v>1688</v>
      </c>
      <c r="J54" s="4">
        <f t="shared" si="1"/>
        <v>-20206</v>
      </c>
      <c r="K54" s="2"/>
      <c r="L54" s="3"/>
      <c r="M54" s="3"/>
      <c r="N54" s="4"/>
      <c r="O54" s="2" t="s">
        <v>206</v>
      </c>
      <c r="P54" s="2"/>
      <c r="Q54" s="3"/>
      <c r="R54" s="3"/>
      <c r="S54" s="3">
        <v>1688</v>
      </c>
      <c r="T54" s="3"/>
      <c r="U54" s="3"/>
      <c r="V54" s="4"/>
      <c r="W54" s="2"/>
      <c r="X54" s="4"/>
      <c r="Y54" s="2"/>
      <c r="Z54" s="4"/>
      <c r="AA54" s="2"/>
      <c r="AB54" s="4"/>
      <c r="AC54" s="2"/>
      <c r="AD54" s="4"/>
    </row>
    <row r="55" spans="1:31">
      <c r="A55" s="2" t="s">
        <v>207</v>
      </c>
      <c r="B55" s="16">
        <v>40542</v>
      </c>
      <c r="C55" s="3" t="s">
        <v>98</v>
      </c>
      <c r="D55" s="4" t="s">
        <v>36</v>
      </c>
      <c r="E55" s="2"/>
      <c r="F55" s="3">
        <v>1350</v>
      </c>
      <c r="G55" s="4">
        <f>G44+E55-F55</f>
        <v>117325</v>
      </c>
      <c r="H55" s="2"/>
      <c r="I55" s="3"/>
      <c r="J55" s="4">
        <f t="shared" si="1"/>
        <v>-20206</v>
      </c>
      <c r="K55" s="2"/>
      <c r="L55" s="3"/>
      <c r="M55" s="3"/>
      <c r="N55" s="4"/>
      <c r="O55" s="2" t="s">
        <v>207</v>
      </c>
      <c r="P55" s="2"/>
      <c r="Q55" s="3"/>
      <c r="R55" s="3"/>
      <c r="S55" s="3"/>
      <c r="T55" s="3">
        <v>1350</v>
      </c>
      <c r="U55" s="3"/>
      <c r="V55" s="4"/>
      <c r="W55" s="2"/>
      <c r="X55" s="4"/>
      <c r="Y55" s="2"/>
      <c r="Z55" s="4"/>
      <c r="AA55" s="2"/>
      <c r="AB55" s="4"/>
      <c r="AC55" s="2"/>
      <c r="AD55" s="4"/>
    </row>
    <row r="56" spans="1:31">
      <c r="A56" s="2" t="s">
        <v>208</v>
      </c>
      <c r="B56" s="16">
        <v>40543</v>
      </c>
      <c r="C56" s="3" t="s">
        <v>164</v>
      </c>
      <c r="D56" s="4" t="s">
        <v>91</v>
      </c>
      <c r="E56" s="2"/>
      <c r="F56" s="3"/>
      <c r="G56" s="4"/>
      <c r="H56" s="2">
        <v>20206</v>
      </c>
      <c r="I56" s="3"/>
      <c r="J56" s="4">
        <f t="shared" si="1"/>
        <v>0</v>
      </c>
      <c r="K56" s="2"/>
      <c r="L56" s="3"/>
      <c r="M56" s="3"/>
      <c r="N56" s="4"/>
      <c r="O56" s="2" t="s">
        <v>208</v>
      </c>
      <c r="P56" s="2"/>
      <c r="Q56" s="3"/>
      <c r="R56" s="3"/>
      <c r="S56" s="3"/>
      <c r="T56" s="3"/>
      <c r="U56" s="3"/>
      <c r="V56" s="4"/>
      <c r="W56" s="2"/>
      <c r="X56" s="4"/>
      <c r="Y56" s="2"/>
      <c r="Z56" s="4">
        <v>20206</v>
      </c>
      <c r="AA56" s="2"/>
      <c r="AB56" s="4"/>
      <c r="AC56" s="2"/>
      <c r="AD56" s="4"/>
    </row>
    <row r="57" spans="1:31">
      <c r="A57" s="2"/>
      <c r="B57" s="16"/>
      <c r="C57" s="3"/>
      <c r="D57" s="66" t="s">
        <v>73</v>
      </c>
      <c r="E57" s="2">
        <f>SUM(E4:E56)</f>
        <v>234825</v>
      </c>
      <c r="F57" s="24"/>
      <c r="G57" s="25"/>
      <c r="H57" s="2">
        <f>SUM(H4:H56)</f>
        <v>105007</v>
      </c>
      <c r="I57" s="24"/>
      <c r="J57" s="25"/>
      <c r="K57" s="27"/>
      <c r="L57" s="24"/>
      <c r="M57" s="24"/>
      <c r="N57" s="25"/>
      <c r="O57" s="2"/>
      <c r="P57" s="2">
        <f>SUM(P4:P56)</f>
        <v>5699</v>
      </c>
      <c r="Q57" s="2">
        <f t="shared" ref="Q57:V57" si="2">SUM(Q4:Q56)</f>
        <v>0</v>
      </c>
      <c r="R57" s="2">
        <f t="shared" si="2"/>
        <v>28073</v>
      </c>
      <c r="S57" s="2">
        <f t="shared" si="2"/>
        <v>15191</v>
      </c>
      <c r="T57" s="2">
        <f t="shared" si="2"/>
        <v>17500</v>
      </c>
      <c r="U57" s="2">
        <f t="shared" si="2"/>
        <v>21754</v>
      </c>
      <c r="V57" s="2">
        <f t="shared" si="2"/>
        <v>61290</v>
      </c>
      <c r="W57" s="2"/>
      <c r="X57" s="25"/>
      <c r="Y57" s="2">
        <f>SUM(Y4:Y56)</f>
        <v>0</v>
      </c>
      <c r="Z57" s="25"/>
      <c r="AA57" s="2"/>
      <c r="AB57" s="25"/>
      <c r="AC57" s="2"/>
      <c r="AD57" s="25"/>
      <c r="AE57" s="1">
        <f>E57+H57+P57+Q57+R57+S57+T57+U57+V57+W57+Y57+AA57+AC57</f>
        <v>489339</v>
      </c>
    </row>
    <row r="58" spans="1:31" ht="13.5" thickBot="1">
      <c r="A58" s="19"/>
      <c r="B58" s="20"/>
      <c r="C58" s="21"/>
      <c r="D58" s="67"/>
      <c r="E58" s="23"/>
      <c r="F58" s="21">
        <f>SUM(F4:F57)</f>
        <v>117500</v>
      </c>
      <c r="G58" s="26"/>
      <c r="H58" s="23"/>
      <c r="I58" s="21">
        <f>SUM(I4:I57)</f>
        <v>105007</v>
      </c>
      <c r="J58" s="26"/>
      <c r="K58" s="19">
        <f>SUM(K4:K57)</f>
        <v>168376</v>
      </c>
      <c r="L58" s="19">
        <f t="shared" ref="L58:N58" si="3">SUM(L4:L57)</f>
        <v>103</v>
      </c>
      <c r="M58" s="19">
        <f t="shared" si="3"/>
        <v>0</v>
      </c>
      <c r="N58" s="19">
        <f t="shared" si="3"/>
        <v>0</v>
      </c>
      <c r="O58" s="19"/>
      <c r="P58" s="23"/>
      <c r="Q58" s="28"/>
      <c r="R58" s="28"/>
      <c r="S58" s="28"/>
      <c r="T58" s="28"/>
      <c r="U58" s="28"/>
      <c r="V58" s="26"/>
      <c r="W58" s="23"/>
      <c r="X58" s="22"/>
      <c r="Y58" s="23"/>
      <c r="Z58" s="22">
        <f>SUM(Z4:Z57)</f>
        <v>20206</v>
      </c>
      <c r="AA58" s="23"/>
      <c r="AB58" s="22"/>
      <c r="AC58" s="23"/>
      <c r="AD58" s="22">
        <f>SUM(AD4:AD57)</f>
        <v>78147</v>
      </c>
      <c r="AE58" s="1">
        <f>F58+I58+K58+L58+M58+N58+X58+Z58+AB58+AD58</f>
        <v>489339</v>
      </c>
    </row>
    <row r="59" spans="1:31">
      <c r="G59" s="1">
        <f>E57-F58</f>
        <v>117325</v>
      </c>
      <c r="J59" s="1">
        <f>H57-I58</f>
        <v>0</v>
      </c>
      <c r="N59" s="1">
        <f>K58+L58+M58+N58</f>
        <v>168479</v>
      </c>
      <c r="V59" s="1">
        <f>P57+Q57+R57+S57+T57+U57+V57</f>
        <v>149507</v>
      </c>
      <c r="AE59" s="1">
        <f>AE57-AE58</f>
        <v>0</v>
      </c>
    </row>
    <row r="60" spans="1:31">
      <c r="V60" s="1">
        <f>N59</f>
        <v>168479</v>
      </c>
    </row>
    <row r="61" spans="1:31">
      <c r="V61" s="1">
        <f>V60-V59</f>
        <v>18972</v>
      </c>
    </row>
  </sheetData>
  <mergeCells count="14">
    <mergeCell ref="D57:D58"/>
    <mergeCell ref="K2:N2"/>
    <mergeCell ref="P2:V2"/>
    <mergeCell ref="W2:X2"/>
    <mergeCell ref="Y2:Z2"/>
    <mergeCell ref="AA2:AB2"/>
    <mergeCell ref="AC2:AD2"/>
    <mergeCell ref="A2:A3"/>
    <mergeCell ref="B2:B3"/>
    <mergeCell ref="C2:C3"/>
    <mergeCell ref="D2:D3"/>
    <mergeCell ref="E2:G2"/>
    <mergeCell ref="H2:J2"/>
    <mergeCell ref="O2:O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14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E45"/>
  <sheetViews>
    <sheetView view="pageLayout" topLeftCell="R1" workbookViewId="0">
      <selection activeCell="AB45" sqref="AB45"/>
    </sheetView>
  </sheetViews>
  <sheetFormatPr defaultRowHeight="12.75"/>
  <cols>
    <col min="1" max="1" width="3.28515625" style="1" customWidth="1"/>
    <col min="2" max="2" width="8.42578125" style="5" customWidth="1"/>
    <col min="3" max="3" width="4.85546875" style="1" customWidth="1"/>
    <col min="4" max="4" width="27.140625" style="1" customWidth="1"/>
    <col min="5" max="5" width="8.85546875" style="1" customWidth="1"/>
    <col min="6" max="6" width="8.42578125" style="1" customWidth="1"/>
    <col min="7" max="7" width="9.42578125" style="1" customWidth="1"/>
    <col min="8" max="8" width="9.5703125" style="1" customWidth="1"/>
    <col min="9" max="9" width="9.42578125" style="1" customWidth="1"/>
    <col min="10" max="10" width="10.5703125" style="1" customWidth="1"/>
    <col min="11" max="11" width="9.140625" style="1" customWidth="1"/>
    <col min="12" max="12" width="10" style="1" customWidth="1"/>
    <col min="13" max="13" width="9.28515625" style="1" customWidth="1"/>
    <col min="14" max="14" width="10.85546875" style="1" customWidth="1"/>
    <col min="15" max="15" width="3.28515625" style="1" customWidth="1"/>
    <col min="16" max="22" width="9.85546875" style="1" customWidth="1"/>
    <col min="23" max="23" width="8.42578125" style="1" customWidth="1"/>
    <col min="24" max="24" width="8.28515625" style="1" customWidth="1"/>
    <col min="25" max="25" width="8.140625" style="1" customWidth="1"/>
    <col min="26" max="26" width="8.7109375" style="1" customWidth="1"/>
    <col min="27" max="27" width="9.7109375" style="1" customWidth="1"/>
    <col min="28" max="28" width="8.7109375" style="1" customWidth="1"/>
    <col min="29" max="29" width="8.42578125" style="1" customWidth="1"/>
    <col min="30" max="30" width="8.5703125" style="1" customWidth="1"/>
    <col min="31" max="31" width="6.42578125" style="1" customWidth="1"/>
    <col min="32" max="16384" width="9.140625" style="1"/>
  </cols>
  <sheetData>
    <row r="1" spans="1:30" s="11" customFormat="1" ht="15.75" thickBot="1">
      <c r="B1" s="55">
        <v>2004</v>
      </c>
      <c r="C1" s="13"/>
      <c r="D1" s="13" t="s">
        <v>70</v>
      </c>
      <c r="E1" s="13" t="s">
        <v>71</v>
      </c>
      <c r="P1" s="55">
        <v>2004</v>
      </c>
      <c r="Q1" s="13"/>
      <c r="R1" s="13" t="s">
        <v>70</v>
      </c>
      <c r="U1" s="13" t="s">
        <v>71</v>
      </c>
    </row>
    <row r="2" spans="1:30">
      <c r="A2" s="70" t="s">
        <v>0</v>
      </c>
      <c r="B2" s="68" t="s">
        <v>1</v>
      </c>
      <c r="C2" s="79" t="s">
        <v>2</v>
      </c>
      <c r="D2" s="77" t="s">
        <v>3</v>
      </c>
      <c r="E2" s="72" t="s">
        <v>7</v>
      </c>
      <c r="F2" s="75"/>
      <c r="G2" s="73"/>
      <c r="H2" s="72" t="s">
        <v>8</v>
      </c>
      <c r="I2" s="75"/>
      <c r="J2" s="73"/>
      <c r="K2" s="72" t="s">
        <v>9</v>
      </c>
      <c r="L2" s="75"/>
      <c r="M2" s="76"/>
      <c r="N2" s="73"/>
      <c r="O2" s="70" t="s">
        <v>0</v>
      </c>
      <c r="P2" s="72" t="s">
        <v>19</v>
      </c>
      <c r="Q2" s="74"/>
      <c r="R2" s="75"/>
      <c r="S2" s="75"/>
      <c r="T2" s="75"/>
      <c r="U2" s="76"/>
      <c r="V2" s="73"/>
      <c r="W2" s="72" t="s">
        <v>15</v>
      </c>
      <c r="X2" s="73"/>
      <c r="Y2" s="72" t="s">
        <v>16</v>
      </c>
      <c r="Z2" s="73"/>
      <c r="AA2" s="72" t="s">
        <v>17</v>
      </c>
      <c r="AB2" s="73"/>
      <c r="AC2" s="72" t="s">
        <v>18</v>
      </c>
      <c r="AD2" s="73"/>
    </row>
    <row r="3" spans="1:30">
      <c r="A3" s="71"/>
      <c r="B3" s="69"/>
      <c r="C3" s="80"/>
      <c r="D3" s="78"/>
      <c r="E3" s="6" t="s">
        <v>4</v>
      </c>
      <c r="F3" s="7" t="s">
        <v>5</v>
      </c>
      <c r="G3" s="8" t="s">
        <v>6</v>
      </c>
      <c r="H3" s="6" t="s">
        <v>4</v>
      </c>
      <c r="I3" s="7" t="s">
        <v>5</v>
      </c>
      <c r="J3" s="8" t="s">
        <v>6</v>
      </c>
      <c r="K3" s="6" t="s">
        <v>10</v>
      </c>
      <c r="L3" s="7" t="s">
        <v>46</v>
      </c>
      <c r="M3" s="9" t="s">
        <v>11</v>
      </c>
      <c r="N3" s="8" t="s">
        <v>12</v>
      </c>
      <c r="O3" s="71"/>
      <c r="P3" s="6" t="s">
        <v>68</v>
      </c>
      <c r="Q3" s="10" t="s">
        <v>67</v>
      </c>
      <c r="R3" s="7" t="s">
        <v>51</v>
      </c>
      <c r="S3" s="7" t="s">
        <v>47</v>
      </c>
      <c r="T3" s="7" t="s">
        <v>46</v>
      </c>
      <c r="U3" s="9" t="s">
        <v>11</v>
      </c>
      <c r="V3" s="8" t="s">
        <v>12</v>
      </c>
      <c r="W3" s="6" t="s">
        <v>13</v>
      </c>
      <c r="X3" s="8" t="s">
        <v>14</v>
      </c>
      <c r="Y3" s="6" t="s">
        <v>14</v>
      </c>
      <c r="Z3" s="8" t="s">
        <v>13</v>
      </c>
      <c r="AA3" s="6" t="s">
        <v>14</v>
      </c>
      <c r="AB3" s="8" t="s">
        <v>13</v>
      </c>
      <c r="AC3" s="6" t="s">
        <v>14</v>
      </c>
      <c r="AD3" s="8" t="s">
        <v>13</v>
      </c>
    </row>
    <row r="4" spans="1:30" ht="15">
      <c r="A4" s="17"/>
      <c r="B4" s="15"/>
      <c r="C4" s="14"/>
      <c r="D4" s="18" t="s">
        <v>72</v>
      </c>
      <c r="E4" s="2">
        <v>57529</v>
      </c>
      <c r="F4" s="3"/>
      <c r="G4" s="4">
        <v>57529</v>
      </c>
      <c r="H4" s="2">
        <v>16667</v>
      </c>
      <c r="I4" s="3"/>
      <c r="J4" s="4">
        <v>16667</v>
      </c>
      <c r="K4" s="2"/>
      <c r="L4" s="3"/>
      <c r="M4" s="3"/>
      <c r="N4" s="4"/>
      <c r="O4" s="17"/>
      <c r="P4" s="2"/>
      <c r="Q4" s="3"/>
      <c r="R4" s="3"/>
      <c r="S4" s="3"/>
      <c r="T4" s="3"/>
      <c r="U4" s="3"/>
      <c r="V4" s="4"/>
      <c r="W4" s="58"/>
      <c r="X4" s="59"/>
      <c r="Y4" s="60"/>
      <c r="Z4" s="59"/>
      <c r="AA4" s="60"/>
      <c r="AB4" s="59"/>
      <c r="AC4" s="60"/>
      <c r="AD4" s="59">
        <v>74196</v>
      </c>
    </row>
    <row r="5" spans="1:30" ht="15">
      <c r="A5" s="2" t="s">
        <v>20</v>
      </c>
      <c r="B5" s="16">
        <v>40179</v>
      </c>
      <c r="C5" s="3" t="s">
        <v>20</v>
      </c>
      <c r="D5" s="4" t="s">
        <v>37</v>
      </c>
      <c r="E5" s="2">
        <v>96</v>
      </c>
      <c r="F5" s="3"/>
      <c r="G5" s="4">
        <f>G4+E5-F5</f>
        <v>57625</v>
      </c>
      <c r="H5" s="2"/>
      <c r="I5" s="3"/>
      <c r="J5" s="4">
        <f>J4+H5-I5</f>
        <v>16667</v>
      </c>
      <c r="K5" s="2"/>
      <c r="L5" s="3">
        <v>96</v>
      </c>
      <c r="M5" s="3"/>
      <c r="N5" s="4"/>
      <c r="O5" s="2" t="s">
        <v>20</v>
      </c>
      <c r="P5" s="2"/>
      <c r="Q5" s="3"/>
      <c r="R5" s="3"/>
      <c r="S5" s="3"/>
      <c r="T5" s="3"/>
      <c r="U5" s="3"/>
      <c r="V5" s="4"/>
      <c r="W5" s="58"/>
      <c r="X5" s="59"/>
      <c r="Y5" s="60"/>
      <c r="Z5" s="59"/>
      <c r="AA5" s="60"/>
      <c r="AB5" s="59"/>
      <c r="AC5" s="60"/>
      <c r="AD5" s="59"/>
    </row>
    <row r="6" spans="1:30" ht="15">
      <c r="A6" s="2" t="s">
        <v>21</v>
      </c>
      <c r="B6" s="16">
        <v>40210</v>
      </c>
      <c r="C6" s="3" t="s">
        <v>21</v>
      </c>
      <c r="D6" s="4" t="s">
        <v>143</v>
      </c>
      <c r="E6" s="2"/>
      <c r="F6" s="3">
        <v>1350</v>
      </c>
      <c r="G6" s="4">
        <f t="shared" ref="G6:G33" si="0">G5+E6-F6</f>
        <v>56275</v>
      </c>
      <c r="H6" s="2"/>
      <c r="I6" s="3"/>
      <c r="J6" s="4">
        <f t="shared" ref="J6:J38" si="1">J5+H6-I6</f>
        <v>16667</v>
      </c>
      <c r="K6" s="2"/>
      <c r="L6" s="3"/>
      <c r="M6" s="3"/>
      <c r="N6" s="4"/>
      <c r="O6" s="2" t="s">
        <v>21</v>
      </c>
      <c r="P6" s="2"/>
      <c r="Q6" s="3"/>
      <c r="R6" s="3"/>
      <c r="S6" s="3"/>
      <c r="T6" s="3">
        <v>1350</v>
      </c>
      <c r="U6" s="3"/>
      <c r="V6" s="4"/>
      <c r="W6" s="58"/>
      <c r="X6" s="59"/>
      <c r="Y6" s="60"/>
      <c r="Z6" s="59"/>
      <c r="AA6" s="60"/>
      <c r="AB6" s="59"/>
      <c r="AC6" s="60"/>
      <c r="AD6" s="59"/>
    </row>
    <row r="7" spans="1:30" ht="15">
      <c r="A7" s="2" t="s">
        <v>22</v>
      </c>
      <c r="B7" s="16">
        <v>40234</v>
      </c>
      <c r="C7" s="3" t="s">
        <v>44</v>
      </c>
      <c r="D7" s="4" t="s">
        <v>167</v>
      </c>
      <c r="E7" s="2"/>
      <c r="F7" s="3"/>
      <c r="G7" s="4"/>
      <c r="H7" s="2"/>
      <c r="I7" s="3">
        <v>5850</v>
      </c>
      <c r="J7" s="4">
        <f t="shared" si="1"/>
        <v>10817</v>
      </c>
      <c r="K7" s="2"/>
      <c r="L7" s="3"/>
      <c r="M7" s="3"/>
      <c r="N7" s="4"/>
      <c r="O7" s="2" t="s">
        <v>22</v>
      </c>
      <c r="P7" s="2">
        <v>5850</v>
      </c>
      <c r="Q7" s="3"/>
      <c r="R7" s="3"/>
      <c r="S7" s="3"/>
      <c r="T7" s="3"/>
      <c r="U7" s="3"/>
      <c r="V7" s="4"/>
      <c r="W7" s="58"/>
      <c r="X7" s="59"/>
      <c r="Y7" s="60"/>
      <c r="Z7" s="59"/>
      <c r="AA7" s="60"/>
      <c r="AB7" s="59"/>
      <c r="AC7" s="60"/>
      <c r="AD7" s="59"/>
    </row>
    <row r="8" spans="1:30" ht="15">
      <c r="A8" s="2" t="s">
        <v>23</v>
      </c>
      <c r="B8" s="16">
        <v>40238</v>
      </c>
      <c r="C8" s="3" t="s">
        <v>22</v>
      </c>
      <c r="D8" s="4" t="s">
        <v>143</v>
      </c>
      <c r="E8" s="2"/>
      <c r="F8" s="3">
        <v>1350</v>
      </c>
      <c r="G8" s="4">
        <f>G6+E8-F8</f>
        <v>54925</v>
      </c>
      <c r="H8" s="2"/>
      <c r="I8" s="3"/>
      <c r="J8" s="4">
        <f t="shared" si="1"/>
        <v>10817</v>
      </c>
      <c r="K8" s="2"/>
      <c r="L8" s="3"/>
      <c r="M8" s="3"/>
      <c r="N8" s="4"/>
      <c r="O8" s="2" t="s">
        <v>23</v>
      </c>
      <c r="P8" s="2"/>
      <c r="Q8" s="3"/>
      <c r="R8" s="3"/>
      <c r="S8" s="3"/>
      <c r="T8" s="3">
        <v>1350</v>
      </c>
      <c r="U8" s="3"/>
      <c r="V8" s="4"/>
      <c r="W8" s="58"/>
      <c r="X8" s="59"/>
      <c r="Y8" s="60"/>
      <c r="Z8" s="59"/>
      <c r="AA8" s="60"/>
      <c r="AB8" s="59"/>
      <c r="AC8" s="60"/>
      <c r="AD8" s="59"/>
    </row>
    <row r="9" spans="1:30" ht="15">
      <c r="A9" s="2" t="s">
        <v>24</v>
      </c>
      <c r="B9" s="16">
        <v>40268</v>
      </c>
      <c r="C9" s="3" t="s">
        <v>23</v>
      </c>
      <c r="D9" s="4" t="s">
        <v>143</v>
      </c>
      <c r="E9" s="2"/>
      <c r="F9" s="3">
        <v>1350</v>
      </c>
      <c r="G9" s="4">
        <f t="shared" si="0"/>
        <v>53575</v>
      </c>
      <c r="H9" s="2"/>
      <c r="I9" s="3"/>
      <c r="J9" s="4">
        <f t="shared" si="1"/>
        <v>10817</v>
      </c>
      <c r="K9" s="2"/>
      <c r="L9" s="3"/>
      <c r="M9" s="3"/>
      <c r="N9" s="4"/>
      <c r="O9" s="2" t="s">
        <v>24</v>
      </c>
      <c r="P9" s="2"/>
      <c r="Q9" s="3"/>
      <c r="R9" s="3"/>
      <c r="S9" s="3"/>
      <c r="T9" s="3">
        <v>1350</v>
      </c>
      <c r="U9" s="3"/>
      <c r="V9" s="4"/>
      <c r="W9" s="58"/>
      <c r="X9" s="59"/>
      <c r="Y9" s="60"/>
      <c r="Z9" s="59"/>
      <c r="AA9" s="60"/>
      <c r="AB9" s="59"/>
      <c r="AC9" s="60"/>
      <c r="AD9" s="59"/>
    </row>
    <row r="10" spans="1:30" ht="15">
      <c r="A10" s="2" t="s">
        <v>25</v>
      </c>
      <c r="B10" s="16">
        <v>40269</v>
      </c>
      <c r="C10" s="3" t="s">
        <v>24</v>
      </c>
      <c r="D10" s="4" t="s">
        <v>37</v>
      </c>
      <c r="E10" s="2">
        <v>28</v>
      </c>
      <c r="F10" s="3"/>
      <c r="G10" s="4">
        <f t="shared" si="0"/>
        <v>53603</v>
      </c>
      <c r="H10" s="2"/>
      <c r="I10" s="3"/>
      <c r="J10" s="4">
        <f t="shared" si="1"/>
        <v>10817</v>
      </c>
      <c r="K10" s="2"/>
      <c r="L10" s="3">
        <v>28</v>
      </c>
      <c r="M10" s="3"/>
      <c r="N10" s="4"/>
      <c r="O10" s="2" t="s">
        <v>25</v>
      </c>
      <c r="P10" s="2"/>
      <c r="Q10" s="3"/>
      <c r="R10" s="3"/>
      <c r="S10" s="3"/>
      <c r="T10" s="3"/>
      <c r="U10" s="3"/>
      <c r="V10" s="4"/>
      <c r="W10" s="58"/>
      <c r="X10" s="59"/>
      <c r="Y10" s="60"/>
      <c r="Z10" s="59"/>
      <c r="AA10" s="60"/>
      <c r="AB10" s="59"/>
      <c r="AC10" s="60"/>
      <c r="AD10" s="59"/>
    </row>
    <row r="11" spans="1:30" ht="15">
      <c r="A11" s="2" t="s">
        <v>26</v>
      </c>
      <c r="B11" s="16">
        <v>40298</v>
      </c>
      <c r="C11" s="3" t="s">
        <v>25</v>
      </c>
      <c r="D11" s="4" t="s">
        <v>143</v>
      </c>
      <c r="E11" s="2"/>
      <c r="F11" s="3">
        <v>1350</v>
      </c>
      <c r="G11" s="4">
        <f t="shared" si="0"/>
        <v>52253</v>
      </c>
      <c r="H11" s="2"/>
      <c r="I11" s="3"/>
      <c r="J11" s="4">
        <f t="shared" si="1"/>
        <v>10817</v>
      </c>
      <c r="K11" s="2"/>
      <c r="L11" s="3"/>
      <c r="M11" s="3"/>
      <c r="N11" s="4"/>
      <c r="O11" s="2" t="s">
        <v>26</v>
      </c>
      <c r="P11" s="2"/>
      <c r="Q11" s="3"/>
      <c r="R11" s="3"/>
      <c r="S11" s="3"/>
      <c r="T11" s="3">
        <v>1350</v>
      </c>
      <c r="U11" s="3"/>
      <c r="V11" s="4"/>
      <c r="W11" s="58"/>
      <c r="X11" s="59"/>
      <c r="Y11" s="60"/>
      <c r="Z11" s="59"/>
      <c r="AA11" s="60"/>
      <c r="AB11" s="59"/>
      <c r="AC11" s="60"/>
      <c r="AD11" s="59"/>
    </row>
    <row r="12" spans="1:30" ht="15">
      <c r="A12" s="2" t="s">
        <v>27</v>
      </c>
      <c r="B12" s="16">
        <v>40317</v>
      </c>
      <c r="C12" s="3" t="s">
        <v>48</v>
      </c>
      <c r="D12" s="4" t="s">
        <v>167</v>
      </c>
      <c r="E12" s="2"/>
      <c r="F12" s="3"/>
      <c r="G12" s="4"/>
      <c r="H12" s="2"/>
      <c r="I12" s="3">
        <v>5850</v>
      </c>
      <c r="J12" s="4">
        <f t="shared" si="1"/>
        <v>4967</v>
      </c>
      <c r="K12" s="2"/>
      <c r="L12" s="3"/>
      <c r="M12" s="3"/>
      <c r="N12" s="4"/>
      <c r="O12" s="2" t="s">
        <v>27</v>
      </c>
      <c r="P12" s="2">
        <v>5850</v>
      </c>
      <c r="Q12" s="3"/>
      <c r="R12" s="3"/>
      <c r="S12" s="3"/>
      <c r="T12" s="3"/>
      <c r="U12" s="3"/>
      <c r="V12" s="4"/>
      <c r="W12" s="58"/>
      <c r="X12" s="59"/>
      <c r="Y12" s="60"/>
      <c r="Z12" s="59"/>
      <c r="AA12" s="60"/>
      <c r="AB12" s="59"/>
      <c r="AC12" s="60"/>
      <c r="AD12" s="59"/>
    </row>
    <row r="13" spans="1:30" ht="15">
      <c r="A13" s="2" t="s">
        <v>28</v>
      </c>
      <c r="B13" s="16">
        <v>40330</v>
      </c>
      <c r="C13" s="3" t="s">
        <v>26</v>
      </c>
      <c r="D13" s="4" t="s">
        <v>143</v>
      </c>
      <c r="E13" s="2"/>
      <c r="F13" s="3">
        <v>1350</v>
      </c>
      <c r="G13" s="4">
        <f>G11+E13-F13</f>
        <v>50903</v>
      </c>
      <c r="H13" s="2"/>
      <c r="I13" s="3"/>
      <c r="J13" s="4">
        <f t="shared" si="1"/>
        <v>4967</v>
      </c>
      <c r="K13" s="2"/>
      <c r="L13" s="3"/>
      <c r="M13" s="3"/>
      <c r="N13" s="4"/>
      <c r="O13" s="2" t="s">
        <v>28</v>
      </c>
      <c r="P13" s="2"/>
      <c r="Q13" s="3"/>
      <c r="R13" s="3"/>
      <c r="S13" s="3"/>
      <c r="T13" s="3">
        <v>1350</v>
      </c>
      <c r="U13" s="3"/>
      <c r="V13" s="4"/>
      <c r="W13" s="58"/>
      <c r="X13" s="59"/>
      <c r="Y13" s="60"/>
      <c r="Z13" s="59"/>
      <c r="AA13" s="60"/>
      <c r="AB13" s="59"/>
      <c r="AC13" s="60"/>
      <c r="AD13" s="59"/>
    </row>
    <row r="14" spans="1:30" ht="15">
      <c r="A14" s="2" t="s">
        <v>29</v>
      </c>
      <c r="B14" s="16">
        <v>40359</v>
      </c>
      <c r="C14" s="3" t="s">
        <v>27</v>
      </c>
      <c r="D14" s="4" t="s">
        <v>143</v>
      </c>
      <c r="E14" s="2"/>
      <c r="F14" s="3">
        <v>1350</v>
      </c>
      <c r="G14" s="4">
        <f t="shared" si="0"/>
        <v>49553</v>
      </c>
      <c r="H14" s="2"/>
      <c r="I14" s="3"/>
      <c r="J14" s="4">
        <f t="shared" si="1"/>
        <v>4967</v>
      </c>
      <c r="K14" s="2"/>
      <c r="L14" s="3"/>
      <c r="M14" s="3"/>
      <c r="N14" s="4"/>
      <c r="O14" s="2" t="s">
        <v>29</v>
      </c>
      <c r="P14" s="2"/>
      <c r="Q14" s="3"/>
      <c r="R14" s="3"/>
      <c r="S14" s="3"/>
      <c r="T14" s="56">
        <v>1350</v>
      </c>
      <c r="U14" s="3"/>
      <c r="V14" s="4"/>
      <c r="W14" s="58"/>
      <c r="X14" s="59"/>
      <c r="Y14" s="60"/>
      <c r="Z14" s="59"/>
      <c r="AA14" s="60"/>
      <c r="AB14" s="59"/>
      <c r="AC14" s="60"/>
      <c r="AD14" s="59"/>
    </row>
    <row r="15" spans="1:30" ht="15">
      <c r="A15" s="2" t="s">
        <v>30</v>
      </c>
      <c r="B15" s="16">
        <v>40360</v>
      </c>
      <c r="C15" s="3" t="s">
        <v>28</v>
      </c>
      <c r="D15" s="4" t="s">
        <v>37</v>
      </c>
      <c r="E15" s="2">
        <v>26</v>
      </c>
      <c r="F15" s="3"/>
      <c r="G15" s="4">
        <f t="shared" si="0"/>
        <v>49579</v>
      </c>
      <c r="H15" s="2"/>
      <c r="I15" s="3"/>
      <c r="J15" s="4">
        <f t="shared" si="1"/>
        <v>4967</v>
      </c>
      <c r="K15" s="2"/>
      <c r="L15" s="3">
        <v>26</v>
      </c>
      <c r="M15" s="3"/>
      <c r="N15" s="4"/>
      <c r="O15" s="2" t="s">
        <v>30</v>
      </c>
      <c r="P15" s="2"/>
      <c r="Q15" s="3"/>
      <c r="R15" s="3"/>
      <c r="S15" s="3"/>
      <c r="T15" s="3"/>
      <c r="U15" s="3"/>
      <c r="V15" s="4"/>
      <c r="W15" s="58"/>
      <c r="X15" s="59"/>
      <c r="Y15" s="60"/>
      <c r="Z15" s="59"/>
      <c r="AA15" s="60"/>
      <c r="AB15" s="59"/>
      <c r="AC15" s="60"/>
      <c r="AD15" s="59"/>
    </row>
    <row r="16" spans="1:30" ht="15">
      <c r="A16" s="2" t="s">
        <v>31</v>
      </c>
      <c r="B16" s="16">
        <v>40391</v>
      </c>
      <c r="C16" s="3" t="s">
        <v>29</v>
      </c>
      <c r="D16" s="4" t="s">
        <v>143</v>
      </c>
      <c r="E16" s="2"/>
      <c r="F16" s="3">
        <v>1350</v>
      </c>
      <c r="G16" s="4">
        <f t="shared" si="0"/>
        <v>48229</v>
      </c>
      <c r="H16" s="2"/>
      <c r="I16" s="3"/>
      <c r="J16" s="4">
        <f t="shared" si="1"/>
        <v>4967</v>
      </c>
      <c r="K16" s="2"/>
      <c r="L16" s="3"/>
      <c r="M16" s="3"/>
      <c r="N16" s="4"/>
      <c r="O16" s="2" t="s">
        <v>31</v>
      </c>
      <c r="P16" s="2"/>
      <c r="Q16" s="3"/>
      <c r="R16" s="3"/>
      <c r="S16" s="3"/>
      <c r="T16" s="3">
        <v>1350</v>
      </c>
      <c r="U16" s="3"/>
      <c r="V16" s="4"/>
      <c r="W16" s="58"/>
      <c r="X16" s="59"/>
      <c r="Y16" s="60"/>
      <c r="Z16" s="59"/>
      <c r="AA16" s="60"/>
      <c r="AB16" s="59"/>
      <c r="AC16" s="60"/>
      <c r="AD16" s="59"/>
    </row>
    <row r="17" spans="1:30" ht="15">
      <c r="A17" s="2" t="s">
        <v>32</v>
      </c>
      <c r="B17" s="16">
        <v>40406</v>
      </c>
      <c r="C17" s="3" t="s">
        <v>53</v>
      </c>
      <c r="D17" s="4" t="s">
        <v>167</v>
      </c>
      <c r="E17" s="2"/>
      <c r="F17" s="3"/>
      <c r="G17" s="4"/>
      <c r="H17" s="2"/>
      <c r="I17" s="3">
        <v>5850</v>
      </c>
      <c r="J17" s="4">
        <f t="shared" si="1"/>
        <v>-883</v>
      </c>
      <c r="K17" s="2"/>
      <c r="L17" s="3"/>
      <c r="M17" s="3"/>
      <c r="N17" s="4"/>
      <c r="O17" s="2" t="s">
        <v>32</v>
      </c>
      <c r="P17" s="2">
        <v>5850</v>
      </c>
      <c r="Q17" s="3"/>
      <c r="R17" s="3"/>
      <c r="S17" s="3"/>
      <c r="T17" s="3"/>
      <c r="U17" s="3"/>
      <c r="V17" s="4"/>
      <c r="W17" s="58"/>
      <c r="X17" s="59"/>
      <c r="Y17" s="60"/>
      <c r="Z17" s="59"/>
      <c r="AA17" s="60"/>
      <c r="AB17" s="59"/>
      <c r="AC17" s="60"/>
      <c r="AD17" s="59"/>
    </row>
    <row r="18" spans="1:30" ht="15">
      <c r="A18" s="2" t="s">
        <v>33</v>
      </c>
      <c r="B18" s="16">
        <v>40421</v>
      </c>
      <c r="C18" s="3" t="s">
        <v>30</v>
      </c>
      <c r="D18" s="4" t="s">
        <v>143</v>
      </c>
      <c r="E18" s="2"/>
      <c r="F18" s="3">
        <v>1350</v>
      </c>
      <c r="G18" s="4">
        <f>G16+E18-F18</f>
        <v>46879</v>
      </c>
      <c r="H18" s="2"/>
      <c r="I18" s="3"/>
      <c r="J18" s="4">
        <f t="shared" si="1"/>
        <v>-883</v>
      </c>
      <c r="K18" s="2"/>
      <c r="L18" s="3"/>
      <c r="M18" s="3"/>
      <c r="N18" s="4"/>
      <c r="O18" s="2" t="s">
        <v>33</v>
      </c>
      <c r="P18" s="2"/>
      <c r="Q18" s="3"/>
      <c r="R18" s="3"/>
      <c r="S18" s="3"/>
      <c r="T18" s="3">
        <v>1350</v>
      </c>
      <c r="U18" s="3"/>
      <c r="V18" s="4"/>
      <c r="W18" s="58"/>
      <c r="X18" s="59"/>
      <c r="Y18" s="60"/>
      <c r="Z18" s="59"/>
      <c r="AA18" s="60"/>
      <c r="AB18" s="59"/>
      <c r="AC18" s="60"/>
      <c r="AD18" s="59"/>
    </row>
    <row r="19" spans="1:30" ht="15">
      <c r="A19" s="2" t="s">
        <v>34</v>
      </c>
      <c r="B19" s="16">
        <v>40450</v>
      </c>
      <c r="C19" s="3" t="s">
        <v>54</v>
      </c>
      <c r="D19" s="4" t="s">
        <v>168</v>
      </c>
      <c r="E19" s="2"/>
      <c r="F19" s="3"/>
      <c r="G19" s="4"/>
      <c r="H19" s="2"/>
      <c r="I19" s="3">
        <v>2800</v>
      </c>
      <c r="J19" s="4">
        <f t="shared" si="1"/>
        <v>-3683</v>
      </c>
      <c r="K19" s="2"/>
      <c r="L19" s="3"/>
      <c r="M19" s="3"/>
      <c r="N19" s="4"/>
      <c r="O19" s="2" t="s">
        <v>34</v>
      </c>
      <c r="P19" s="2">
        <v>2800</v>
      </c>
      <c r="Q19" s="3"/>
      <c r="R19" s="3"/>
      <c r="S19" s="3"/>
      <c r="T19" s="3"/>
      <c r="U19" s="3"/>
      <c r="V19" s="4"/>
      <c r="W19" s="58"/>
      <c r="X19" s="59"/>
      <c r="Y19" s="60"/>
      <c r="Z19" s="59"/>
      <c r="AA19" s="60"/>
      <c r="AB19" s="59"/>
      <c r="AC19" s="60"/>
      <c r="AD19" s="59"/>
    </row>
    <row r="20" spans="1:30" ht="15">
      <c r="A20" s="2" t="s">
        <v>35</v>
      </c>
      <c r="B20" s="16">
        <v>40451</v>
      </c>
      <c r="C20" s="3" t="s">
        <v>31</v>
      </c>
      <c r="D20" s="4" t="s">
        <v>143</v>
      </c>
      <c r="E20" s="2"/>
      <c r="F20" s="3">
        <v>1350</v>
      </c>
      <c r="G20" s="4">
        <f>G18+E20-F20</f>
        <v>45529</v>
      </c>
      <c r="H20" s="2"/>
      <c r="I20" s="3"/>
      <c r="J20" s="4">
        <f t="shared" si="1"/>
        <v>-3683</v>
      </c>
      <c r="K20" s="2"/>
      <c r="L20" s="3"/>
      <c r="M20" s="3"/>
      <c r="N20" s="4"/>
      <c r="O20" s="2" t="s">
        <v>35</v>
      </c>
      <c r="P20" s="2"/>
      <c r="Q20" s="3"/>
      <c r="R20" s="3"/>
      <c r="S20" s="3"/>
      <c r="T20" s="3">
        <v>1350</v>
      </c>
      <c r="U20" s="3"/>
      <c r="V20" s="4"/>
      <c r="W20" s="58"/>
      <c r="X20" s="59"/>
      <c r="Y20" s="60"/>
      <c r="Z20" s="59"/>
      <c r="AA20" s="60"/>
      <c r="AB20" s="59"/>
      <c r="AC20" s="60"/>
      <c r="AD20" s="59"/>
    </row>
    <row r="21" spans="1:30" ht="15">
      <c r="A21" s="2" t="s">
        <v>83</v>
      </c>
      <c r="B21" s="16">
        <v>40452</v>
      </c>
      <c r="C21" s="3" t="s">
        <v>32</v>
      </c>
      <c r="D21" s="4" t="s">
        <v>37</v>
      </c>
      <c r="E21" s="2">
        <v>24</v>
      </c>
      <c r="F21" s="3"/>
      <c r="G21" s="4">
        <f t="shared" si="0"/>
        <v>45553</v>
      </c>
      <c r="H21" s="2"/>
      <c r="I21" s="3"/>
      <c r="J21" s="4">
        <f t="shared" si="1"/>
        <v>-3683</v>
      </c>
      <c r="K21" s="2"/>
      <c r="L21" s="3">
        <v>24</v>
      </c>
      <c r="M21" s="3"/>
      <c r="N21" s="4"/>
      <c r="O21" s="2" t="s">
        <v>83</v>
      </c>
      <c r="P21" s="2"/>
      <c r="Q21" s="3"/>
      <c r="R21" s="3"/>
      <c r="S21" s="3"/>
      <c r="T21" s="3"/>
      <c r="U21" s="3"/>
      <c r="V21" s="4"/>
      <c r="W21" s="58"/>
      <c r="X21" s="59"/>
      <c r="Y21" s="60"/>
      <c r="Z21" s="59"/>
      <c r="AA21" s="60"/>
      <c r="AB21" s="59"/>
      <c r="AC21" s="60"/>
      <c r="AD21" s="59"/>
    </row>
    <row r="22" spans="1:30" ht="15">
      <c r="A22" s="2" t="s">
        <v>85</v>
      </c>
      <c r="B22" s="16">
        <v>40482</v>
      </c>
      <c r="C22" s="3" t="s">
        <v>33</v>
      </c>
      <c r="D22" s="4" t="s">
        <v>143</v>
      </c>
      <c r="E22" s="2"/>
      <c r="F22" s="3">
        <v>1350</v>
      </c>
      <c r="G22" s="4">
        <f t="shared" si="0"/>
        <v>44203</v>
      </c>
      <c r="H22" s="2"/>
      <c r="I22" s="3"/>
      <c r="J22" s="4">
        <f t="shared" si="1"/>
        <v>-3683</v>
      </c>
      <c r="K22" s="2"/>
      <c r="L22" s="3"/>
      <c r="M22" s="3"/>
      <c r="N22" s="4"/>
      <c r="O22" s="2" t="s">
        <v>85</v>
      </c>
      <c r="P22" s="2"/>
      <c r="Q22" s="3"/>
      <c r="R22" s="3"/>
      <c r="S22" s="3"/>
      <c r="T22" s="3">
        <v>1350</v>
      </c>
      <c r="U22" s="3"/>
      <c r="V22" s="4"/>
      <c r="W22" s="58"/>
      <c r="X22" s="59"/>
      <c r="Y22" s="60"/>
      <c r="Z22" s="59"/>
      <c r="AA22" s="60"/>
      <c r="AB22" s="59"/>
      <c r="AC22" s="60"/>
      <c r="AD22" s="59"/>
    </row>
    <row r="23" spans="1:30" ht="15">
      <c r="A23" s="2" t="s">
        <v>97</v>
      </c>
      <c r="B23" s="16">
        <v>40484</v>
      </c>
      <c r="C23" s="3" t="s">
        <v>55</v>
      </c>
      <c r="D23" s="4" t="s">
        <v>169</v>
      </c>
      <c r="E23" s="2"/>
      <c r="F23" s="3"/>
      <c r="G23" s="4"/>
      <c r="H23" s="2"/>
      <c r="I23" s="3">
        <v>5300</v>
      </c>
      <c r="J23" s="4">
        <f t="shared" si="1"/>
        <v>-8983</v>
      </c>
      <c r="K23" s="2"/>
      <c r="L23" s="3"/>
      <c r="M23" s="3"/>
      <c r="N23" s="4"/>
      <c r="O23" s="2" t="s">
        <v>97</v>
      </c>
      <c r="P23" s="2">
        <v>5300</v>
      </c>
      <c r="Q23" s="3"/>
      <c r="R23" s="3"/>
      <c r="S23" s="3"/>
      <c r="T23" s="3"/>
      <c r="U23" s="3"/>
      <c r="V23" s="4"/>
      <c r="W23" s="58"/>
      <c r="X23" s="59"/>
      <c r="Y23" s="60"/>
      <c r="Z23" s="59"/>
      <c r="AA23" s="60"/>
      <c r="AB23" s="59"/>
      <c r="AC23" s="60"/>
      <c r="AD23" s="59"/>
    </row>
    <row r="24" spans="1:30" ht="15">
      <c r="A24" s="2" t="s">
        <v>98</v>
      </c>
      <c r="B24" s="16">
        <v>40486</v>
      </c>
      <c r="C24" s="3" t="s">
        <v>34</v>
      </c>
      <c r="D24" s="4" t="s">
        <v>165</v>
      </c>
      <c r="E24" s="2">
        <v>175143</v>
      </c>
      <c r="F24" s="3"/>
      <c r="G24" s="4">
        <f>G22+E24-F24</f>
        <v>219346</v>
      </c>
      <c r="H24" s="2"/>
      <c r="I24" s="3"/>
      <c r="J24" s="4">
        <f t="shared" si="1"/>
        <v>-8983</v>
      </c>
      <c r="K24" s="2">
        <v>175143</v>
      </c>
      <c r="L24" s="3"/>
      <c r="M24" s="3"/>
      <c r="N24" s="4"/>
      <c r="O24" s="2" t="s">
        <v>98</v>
      </c>
      <c r="P24" s="2"/>
      <c r="Q24" s="3"/>
      <c r="R24" s="3"/>
      <c r="S24" s="3"/>
      <c r="T24" s="3"/>
      <c r="U24" s="3"/>
      <c r="V24" s="4"/>
      <c r="W24" s="58"/>
      <c r="X24" s="59"/>
      <c r="Y24" s="60"/>
      <c r="Z24" s="59"/>
      <c r="AA24" s="60"/>
      <c r="AB24" s="59"/>
      <c r="AC24" s="60"/>
      <c r="AD24" s="59"/>
    </row>
    <row r="25" spans="1:30" ht="15">
      <c r="A25" s="2" t="s">
        <v>100</v>
      </c>
      <c r="B25" s="16">
        <v>40500</v>
      </c>
      <c r="C25" s="3" t="s">
        <v>56</v>
      </c>
      <c r="D25" s="4" t="s">
        <v>51</v>
      </c>
      <c r="E25" s="2"/>
      <c r="F25" s="3"/>
      <c r="G25" s="4"/>
      <c r="H25" s="2"/>
      <c r="I25" s="3">
        <v>6529</v>
      </c>
      <c r="J25" s="4">
        <f t="shared" si="1"/>
        <v>-15512</v>
      </c>
      <c r="K25" s="2"/>
      <c r="L25" s="3"/>
      <c r="M25" s="3"/>
      <c r="N25" s="4"/>
      <c r="O25" s="2" t="s">
        <v>100</v>
      </c>
      <c r="P25" s="2"/>
      <c r="Q25" s="3"/>
      <c r="R25" s="3">
        <v>6529</v>
      </c>
      <c r="S25" s="3"/>
      <c r="T25" s="3"/>
      <c r="U25" s="3"/>
      <c r="V25" s="4"/>
      <c r="W25" s="58"/>
      <c r="X25" s="59"/>
      <c r="Y25" s="60"/>
      <c r="Z25" s="59"/>
      <c r="AA25" s="60"/>
      <c r="AB25" s="59"/>
      <c r="AC25" s="60"/>
      <c r="AD25" s="59"/>
    </row>
    <row r="26" spans="1:30" ht="15">
      <c r="A26" s="2" t="s">
        <v>178</v>
      </c>
      <c r="B26" s="16">
        <v>40502</v>
      </c>
      <c r="C26" s="3" t="s">
        <v>58</v>
      </c>
      <c r="D26" s="4" t="s">
        <v>170</v>
      </c>
      <c r="E26" s="2"/>
      <c r="F26" s="3"/>
      <c r="G26" s="4"/>
      <c r="H26" s="2"/>
      <c r="I26" s="3">
        <v>2790</v>
      </c>
      <c r="J26" s="4">
        <f t="shared" si="1"/>
        <v>-18302</v>
      </c>
      <c r="K26" s="2"/>
      <c r="L26" s="3"/>
      <c r="M26" s="3"/>
      <c r="N26" s="4"/>
      <c r="O26" s="2" t="s">
        <v>178</v>
      </c>
      <c r="P26" s="2">
        <v>2790</v>
      </c>
      <c r="Q26" s="3"/>
      <c r="R26" s="3"/>
      <c r="S26" s="3"/>
      <c r="T26" s="3"/>
      <c r="U26" s="3"/>
      <c r="V26" s="4"/>
      <c r="W26" s="58"/>
      <c r="X26" s="59"/>
      <c r="Y26" s="60"/>
      <c r="Z26" s="59"/>
      <c r="AA26" s="60"/>
      <c r="AB26" s="59"/>
      <c r="AC26" s="60"/>
      <c r="AD26" s="59"/>
    </row>
    <row r="27" spans="1:30" ht="15">
      <c r="A27" s="2" t="s">
        <v>179</v>
      </c>
      <c r="B27" s="16">
        <v>40498</v>
      </c>
      <c r="C27" s="3" t="s">
        <v>60</v>
      </c>
      <c r="D27" s="4" t="s">
        <v>167</v>
      </c>
      <c r="E27" s="2"/>
      <c r="F27" s="3"/>
      <c r="G27" s="4"/>
      <c r="H27" s="2"/>
      <c r="I27" s="3">
        <v>5850</v>
      </c>
      <c r="J27" s="4">
        <f t="shared" si="1"/>
        <v>-24152</v>
      </c>
      <c r="K27" s="2"/>
      <c r="L27" s="3"/>
      <c r="M27" s="3"/>
      <c r="N27" s="4"/>
      <c r="O27" s="2" t="s">
        <v>179</v>
      </c>
      <c r="P27" s="2">
        <v>5850</v>
      </c>
      <c r="Q27" s="3"/>
      <c r="R27" s="3"/>
      <c r="S27" s="3"/>
      <c r="T27" s="3"/>
      <c r="U27" s="3"/>
      <c r="V27" s="4"/>
      <c r="W27" s="58"/>
      <c r="X27" s="59"/>
      <c r="Y27" s="60"/>
      <c r="Z27" s="59"/>
      <c r="AA27" s="60"/>
      <c r="AB27" s="59"/>
      <c r="AC27" s="60"/>
      <c r="AD27" s="59"/>
    </row>
    <row r="28" spans="1:30" ht="15">
      <c r="A28" s="2" t="s">
        <v>180</v>
      </c>
      <c r="B28" s="16">
        <v>40513</v>
      </c>
      <c r="C28" s="3" t="s">
        <v>61</v>
      </c>
      <c r="D28" s="4" t="s">
        <v>171</v>
      </c>
      <c r="E28" s="2"/>
      <c r="F28" s="3"/>
      <c r="G28" s="4"/>
      <c r="H28" s="2"/>
      <c r="I28" s="3">
        <v>3390</v>
      </c>
      <c r="J28" s="4">
        <f t="shared" si="1"/>
        <v>-27542</v>
      </c>
      <c r="K28" s="2"/>
      <c r="L28" s="3"/>
      <c r="M28" s="3"/>
      <c r="N28" s="4"/>
      <c r="O28" s="2" t="s">
        <v>180</v>
      </c>
      <c r="P28" s="2">
        <v>3390</v>
      </c>
      <c r="Q28" s="3"/>
      <c r="R28" s="3"/>
      <c r="S28" s="3"/>
      <c r="T28" s="3"/>
      <c r="U28" s="3"/>
      <c r="V28" s="4"/>
      <c r="W28" s="58"/>
      <c r="X28" s="59"/>
      <c r="Y28" s="60"/>
      <c r="Z28" s="59"/>
      <c r="AA28" s="60"/>
      <c r="AB28" s="59"/>
      <c r="AC28" s="60"/>
      <c r="AD28" s="59"/>
    </row>
    <row r="29" spans="1:30" ht="15">
      <c r="A29" s="2" t="s">
        <v>181</v>
      </c>
      <c r="B29" s="16">
        <v>40512</v>
      </c>
      <c r="C29" s="3" t="s">
        <v>63</v>
      </c>
      <c r="D29" s="4" t="s">
        <v>172</v>
      </c>
      <c r="E29" s="2"/>
      <c r="F29" s="3"/>
      <c r="G29" s="4"/>
      <c r="H29" s="2"/>
      <c r="I29" s="3">
        <v>9990</v>
      </c>
      <c r="J29" s="4">
        <f t="shared" si="1"/>
        <v>-37532</v>
      </c>
      <c r="K29" s="2"/>
      <c r="L29" s="3"/>
      <c r="M29" s="3"/>
      <c r="N29" s="4"/>
      <c r="O29" s="2" t="s">
        <v>181</v>
      </c>
      <c r="P29" s="2">
        <v>9990</v>
      </c>
      <c r="Q29" s="3"/>
      <c r="R29" s="3"/>
      <c r="S29" s="3"/>
      <c r="T29" s="3"/>
      <c r="U29" s="3"/>
      <c r="V29" s="4"/>
      <c r="W29" s="58"/>
      <c r="X29" s="59"/>
      <c r="Y29" s="60"/>
      <c r="Z29" s="59"/>
      <c r="AA29" s="60"/>
      <c r="AB29" s="59"/>
      <c r="AC29" s="60"/>
      <c r="AD29" s="59"/>
    </row>
    <row r="30" spans="1:30" ht="15">
      <c r="A30" s="2" t="s">
        <v>182</v>
      </c>
      <c r="B30" s="16">
        <v>40514</v>
      </c>
      <c r="C30" s="3" t="s">
        <v>65</v>
      </c>
      <c r="D30" s="4" t="s">
        <v>173</v>
      </c>
      <c r="E30" s="2"/>
      <c r="F30" s="3"/>
      <c r="G30" s="4"/>
      <c r="H30" s="2"/>
      <c r="I30" s="3">
        <v>1770</v>
      </c>
      <c r="J30" s="4">
        <f t="shared" si="1"/>
        <v>-39302</v>
      </c>
      <c r="K30" s="2"/>
      <c r="L30" s="3"/>
      <c r="M30" s="3"/>
      <c r="N30" s="4"/>
      <c r="O30" s="2" t="s">
        <v>182</v>
      </c>
      <c r="P30" s="2">
        <v>1770</v>
      </c>
      <c r="Q30" s="3"/>
      <c r="R30" s="3"/>
      <c r="S30" s="3"/>
      <c r="T30" s="3"/>
      <c r="U30" s="3"/>
      <c r="V30" s="4"/>
      <c r="W30" s="58"/>
      <c r="X30" s="59"/>
      <c r="Y30" s="60"/>
      <c r="Z30" s="59"/>
      <c r="AA30" s="60"/>
      <c r="AB30" s="59"/>
      <c r="AC30" s="60"/>
      <c r="AD30" s="59"/>
    </row>
    <row r="31" spans="1:30" ht="15">
      <c r="A31" s="2" t="s">
        <v>183</v>
      </c>
      <c r="B31" s="16">
        <v>40513</v>
      </c>
      <c r="C31" s="3" t="s">
        <v>35</v>
      </c>
      <c r="D31" s="4" t="s">
        <v>143</v>
      </c>
      <c r="E31" s="2"/>
      <c r="F31" s="3">
        <v>1350</v>
      </c>
      <c r="G31" s="4">
        <f>G24+E31-F31</f>
        <v>217996</v>
      </c>
      <c r="H31" s="2"/>
      <c r="I31" s="3"/>
      <c r="J31" s="4">
        <f t="shared" si="1"/>
        <v>-39302</v>
      </c>
      <c r="K31" s="2"/>
      <c r="L31" s="3"/>
      <c r="M31" s="3"/>
      <c r="N31" s="4"/>
      <c r="O31" s="2" t="s">
        <v>183</v>
      </c>
      <c r="P31" s="2"/>
      <c r="Q31" s="3"/>
      <c r="R31" s="3"/>
      <c r="S31" s="3"/>
      <c r="T31" s="3">
        <v>1350</v>
      </c>
      <c r="U31" s="3"/>
      <c r="V31" s="4"/>
      <c r="W31" s="58"/>
      <c r="X31" s="59"/>
      <c r="Y31" s="60"/>
      <c r="Z31" s="59"/>
      <c r="AA31" s="60"/>
      <c r="AB31" s="59"/>
      <c r="AC31" s="60"/>
      <c r="AD31" s="59"/>
    </row>
    <row r="32" spans="1:30" ht="15">
      <c r="A32" s="2" t="s">
        <v>184</v>
      </c>
      <c r="B32" s="16">
        <v>40514</v>
      </c>
      <c r="C32" s="3" t="s">
        <v>83</v>
      </c>
      <c r="D32" s="4" t="s">
        <v>166</v>
      </c>
      <c r="E32" s="2"/>
      <c r="F32" s="3">
        <v>300</v>
      </c>
      <c r="G32" s="4">
        <f t="shared" si="0"/>
        <v>217696</v>
      </c>
      <c r="H32" s="2"/>
      <c r="I32" s="3"/>
      <c r="J32" s="4">
        <f t="shared" si="1"/>
        <v>-39302</v>
      </c>
      <c r="K32" s="2"/>
      <c r="L32" s="3"/>
      <c r="M32" s="3"/>
      <c r="N32" s="4"/>
      <c r="O32" s="2" t="s">
        <v>184</v>
      </c>
      <c r="P32" s="2"/>
      <c r="Q32" s="3"/>
      <c r="R32" s="3"/>
      <c r="S32" s="3"/>
      <c r="T32" s="3">
        <v>300</v>
      </c>
      <c r="U32" s="3"/>
      <c r="V32" s="4"/>
      <c r="W32" s="58"/>
      <c r="X32" s="59"/>
      <c r="Y32" s="60"/>
      <c r="Z32" s="59"/>
      <c r="AA32" s="60"/>
      <c r="AB32" s="59"/>
      <c r="AC32" s="60"/>
      <c r="AD32" s="59"/>
    </row>
    <row r="33" spans="1:31" ht="15">
      <c r="A33" s="2" t="s">
        <v>185</v>
      </c>
      <c r="B33" s="16"/>
      <c r="C33" s="3"/>
      <c r="D33" s="4" t="s">
        <v>103</v>
      </c>
      <c r="E33" s="2"/>
      <c r="F33" s="3">
        <v>150000</v>
      </c>
      <c r="G33" s="4">
        <f t="shared" si="0"/>
        <v>67696</v>
      </c>
      <c r="H33" s="2">
        <v>150000</v>
      </c>
      <c r="I33" s="3"/>
      <c r="J33" s="4">
        <f t="shared" si="1"/>
        <v>110698</v>
      </c>
      <c r="K33" s="2"/>
      <c r="L33" s="3"/>
      <c r="M33" s="3"/>
      <c r="N33" s="4"/>
      <c r="O33" s="2" t="s">
        <v>185</v>
      </c>
      <c r="P33" s="2"/>
      <c r="Q33" s="3"/>
      <c r="R33" s="3"/>
      <c r="S33" s="3"/>
      <c r="T33" s="3"/>
      <c r="U33" s="3"/>
      <c r="V33" s="4"/>
      <c r="W33" s="58"/>
      <c r="X33" s="59"/>
      <c r="Y33" s="60"/>
      <c r="Z33" s="59"/>
      <c r="AA33" s="60"/>
      <c r="AB33" s="59"/>
      <c r="AC33" s="60"/>
      <c r="AD33" s="59"/>
    </row>
    <row r="34" spans="1:31" ht="15">
      <c r="A34" s="2" t="s">
        <v>186</v>
      </c>
      <c r="B34" s="16">
        <v>40515</v>
      </c>
      <c r="C34" s="3" t="s">
        <v>114</v>
      </c>
      <c r="D34" s="4" t="s">
        <v>174</v>
      </c>
      <c r="E34" s="2"/>
      <c r="F34" s="3"/>
      <c r="G34" s="4"/>
      <c r="H34" s="2"/>
      <c r="I34" s="3">
        <v>599</v>
      </c>
      <c r="J34" s="4">
        <f t="shared" si="1"/>
        <v>110099</v>
      </c>
      <c r="K34" s="2"/>
      <c r="L34" s="3"/>
      <c r="M34" s="3"/>
      <c r="N34" s="4"/>
      <c r="O34" s="2" t="s">
        <v>186</v>
      </c>
      <c r="P34" s="2">
        <v>599</v>
      </c>
      <c r="Q34" s="3"/>
      <c r="R34" s="3"/>
      <c r="S34" s="3"/>
      <c r="T34" s="3"/>
      <c r="U34" s="3"/>
      <c r="V34" s="4"/>
      <c r="W34" s="58"/>
      <c r="X34" s="59"/>
      <c r="Y34" s="60"/>
      <c r="Z34" s="59"/>
      <c r="AA34" s="60"/>
      <c r="AB34" s="59"/>
      <c r="AC34" s="60"/>
      <c r="AD34" s="59"/>
    </row>
    <row r="35" spans="1:31" ht="15">
      <c r="A35" s="2" t="s">
        <v>187</v>
      </c>
      <c r="B35" s="16">
        <v>40519</v>
      </c>
      <c r="C35" s="3" t="s">
        <v>116</v>
      </c>
      <c r="D35" s="4" t="s">
        <v>175</v>
      </c>
      <c r="E35" s="2"/>
      <c r="F35" s="3"/>
      <c r="G35" s="4"/>
      <c r="H35" s="2"/>
      <c r="I35" s="3">
        <v>36630</v>
      </c>
      <c r="J35" s="4">
        <f t="shared" si="1"/>
        <v>73469</v>
      </c>
      <c r="K35" s="2"/>
      <c r="L35" s="3"/>
      <c r="M35" s="3"/>
      <c r="N35" s="4"/>
      <c r="O35" s="2" t="s">
        <v>187</v>
      </c>
      <c r="P35" s="2">
        <v>36630</v>
      </c>
      <c r="Q35" s="3"/>
      <c r="R35" s="3"/>
      <c r="S35" s="3"/>
      <c r="T35" s="3"/>
      <c r="U35" s="3"/>
      <c r="V35" s="4"/>
      <c r="W35" s="58"/>
      <c r="X35" s="59"/>
      <c r="Y35" s="60"/>
      <c r="Z35" s="59"/>
      <c r="AA35" s="60"/>
      <c r="AB35" s="59"/>
      <c r="AC35" s="60"/>
      <c r="AD35" s="59"/>
    </row>
    <row r="36" spans="1:31" ht="15">
      <c r="A36" s="2" t="s">
        <v>188</v>
      </c>
      <c r="B36" s="16">
        <v>40520</v>
      </c>
      <c r="C36" s="3" t="s">
        <v>118</v>
      </c>
      <c r="D36" s="4" t="s">
        <v>176</v>
      </c>
      <c r="E36" s="2"/>
      <c r="F36" s="3"/>
      <c r="G36" s="4"/>
      <c r="H36" s="2"/>
      <c r="I36" s="3">
        <v>53430</v>
      </c>
      <c r="J36" s="4">
        <f t="shared" si="1"/>
        <v>20039</v>
      </c>
      <c r="K36" s="2"/>
      <c r="L36" s="3"/>
      <c r="M36" s="3"/>
      <c r="N36" s="4"/>
      <c r="O36" s="2" t="s">
        <v>188</v>
      </c>
      <c r="P36" s="2">
        <v>53430</v>
      </c>
      <c r="Q36" s="3"/>
      <c r="R36" s="3"/>
      <c r="S36" s="3"/>
      <c r="T36" s="3"/>
      <c r="U36" s="3"/>
      <c r="V36" s="4"/>
      <c r="W36" s="58"/>
      <c r="X36" s="59"/>
      <c r="Y36" s="60"/>
      <c r="Z36" s="59"/>
      <c r="AA36" s="60"/>
      <c r="AB36" s="59"/>
      <c r="AC36" s="60"/>
      <c r="AD36" s="59"/>
    </row>
    <row r="37" spans="1:31" ht="15">
      <c r="A37" s="2" t="s">
        <v>189</v>
      </c>
      <c r="B37" s="16">
        <v>40522</v>
      </c>
      <c r="C37" s="3" t="s">
        <v>120</v>
      </c>
      <c r="D37" s="4" t="s">
        <v>51</v>
      </c>
      <c r="E37" s="2"/>
      <c r="F37" s="3"/>
      <c r="G37" s="4"/>
      <c r="H37" s="2"/>
      <c r="I37" s="3">
        <v>7938</v>
      </c>
      <c r="J37" s="4">
        <f t="shared" si="1"/>
        <v>12101</v>
      </c>
      <c r="K37" s="2"/>
      <c r="L37" s="3"/>
      <c r="M37" s="3"/>
      <c r="N37" s="4"/>
      <c r="O37" s="2" t="s">
        <v>189</v>
      </c>
      <c r="P37" s="2"/>
      <c r="Q37" s="3"/>
      <c r="R37" s="3">
        <v>7938</v>
      </c>
      <c r="S37" s="3"/>
      <c r="T37" s="3"/>
      <c r="U37" s="3"/>
      <c r="V37" s="4"/>
      <c r="W37" s="58"/>
      <c r="X37" s="59"/>
      <c r="Y37" s="60"/>
      <c r="Z37" s="59"/>
      <c r="AA37" s="60"/>
      <c r="AB37" s="59"/>
      <c r="AC37" s="60"/>
      <c r="AD37" s="59"/>
    </row>
    <row r="38" spans="1:31" ht="15">
      <c r="A38" s="2" t="s">
        <v>190</v>
      </c>
      <c r="B38" s="16">
        <v>40522</v>
      </c>
      <c r="C38" s="3" t="s">
        <v>122</v>
      </c>
      <c r="D38" s="4" t="s">
        <v>177</v>
      </c>
      <c r="E38" s="2"/>
      <c r="F38" s="3"/>
      <c r="G38" s="4"/>
      <c r="H38" s="2"/>
      <c r="I38" s="3">
        <v>300</v>
      </c>
      <c r="J38" s="4">
        <f t="shared" si="1"/>
        <v>11801</v>
      </c>
      <c r="K38" s="2"/>
      <c r="L38" s="3"/>
      <c r="M38" s="3"/>
      <c r="N38" s="4"/>
      <c r="O38" s="2" t="s">
        <v>190</v>
      </c>
      <c r="P38" s="2">
        <v>300</v>
      </c>
      <c r="Q38" s="3"/>
      <c r="R38" s="3"/>
      <c r="S38" s="3"/>
      <c r="T38" s="3"/>
      <c r="U38" s="3"/>
      <c r="V38" s="4"/>
      <c r="W38" s="58"/>
      <c r="X38" s="59"/>
      <c r="Y38" s="60"/>
      <c r="Z38" s="59"/>
      <c r="AA38" s="60"/>
      <c r="AB38" s="59"/>
      <c r="AC38" s="60"/>
      <c r="AD38" s="59"/>
    </row>
    <row r="39" spans="1:31" ht="15">
      <c r="A39" s="2" t="s">
        <v>191</v>
      </c>
      <c r="B39" s="16">
        <v>40543</v>
      </c>
      <c r="C39" s="3" t="s">
        <v>85</v>
      </c>
      <c r="D39" s="4" t="s">
        <v>143</v>
      </c>
      <c r="E39" s="2"/>
      <c r="F39" s="3">
        <v>1350</v>
      </c>
      <c r="G39" s="4">
        <f>G33+E39-F39</f>
        <v>66346</v>
      </c>
      <c r="H39" s="2"/>
      <c r="I39" s="3"/>
      <c r="J39" s="4"/>
      <c r="K39" s="2"/>
      <c r="L39" s="3"/>
      <c r="M39" s="3"/>
      <c r="N39" s="4"/>
      <c r="O39" s="2" t="s">
        <v>191</v>
      </c>
      <c r="P39" s="2"/>
      <c r="Q39" s="3"/>
      <c r="R39" s="3"/>
      <c r="S39" s="3"/>
      <c r="T39" s="3">
        <v>1350</v>
      </c>
      <c r="U39" s="3"/>
      <c r="V39" s="4"/>
      <c r="W39" s="58"/>
      <c r="X39" s="59"/>
      <c r="Y39" s="60"/>
      <c r="Z39" s="59"/>
      <c r="AA39" s="60"/>
      <c r="AB39" s="59"/>
      <c r="AC39" s="60"/>
      <c r="AD39" s="59"/>
    </row>
    <row r="40" spans="1:31" ht="15">
      <c r="A40" s="2" t="s">
        <v>192</v>
      </c>
      <c r="B40" s="16"/>
      <c r="C40" s="3"/>
      <c r="D40" s="4"/>
      <c r="E40" s="2"/>
      <c r="F40" s="3"/>
      <c r="G40" s="4"/>
      <c r="H40" s="2"/>
      <c r="I40" s="3"/>
      <c r="J40" s="4"/>
      <c r="K40" s="2"/>
      <c r="L40" s="3"/>
      <c r="M40" s="3"/>
      <c r="N40" s="4"/>
      <c r="O40" s="2" t="s">
        <v>192</v>
      </c>
      <c r="P40" s="2"/>
      <c r="Q40" s="3"/>
      <c r="R40" s="3"/>
      <c r="S40" s="3"/>
      <c r="T40" s="3"/>
      <c r="U40" s="3"/>
      <c r="V40" s="4"/>
      <c r="W40" s="58"/>
      <c r="X40" s="59"/>
      <c r="Y40" s="60"/>
      <c r="Z40" s="59"/>
      <c r="AA40" s="60"/>
      <c r="AB40" s="59"/>
      <c r="AC40" s="60"/>
      <c r="AD40" s="59"/>
    </row>
    <row r="41" spans="1:31" ht="15">
      <c r="A41" s="2"/>
      <c r="B41" s="16"/>
      <c r="C41" s="3"/>
      <c r="D41" s="66" t="s">
        <v>73</v>
      </c>
      <c r="E41" s="2">
        <f>SUM(E4:E40)</f>
        <v>232846</v>
      </c>
      <c r="F41" s="24"/>
      <c r="G41" s="25"/>
      <c r="H41" s="2">
        <f>SUM(H4:H40)</f>
        <v>166667</v>
      </c>
      <c r="I41" s="24"/>
      <c r="J41" s="25"/>
      <c r="K41" s="27"/>
      <c r="L41" s="24"/>
      <c r="M41" s="24"/>
      <c r="N41" s="25"/>
      <c r="O41" s="2"/>
      <c r="P41" s="2">
        <f>SUM(P4:P40)</f>
        <v>140399</v>
      </c>
      <c r="Q41" s="2">
        <f t="shared" ref="Q41:V41" si="2">SUM(Q4:Q40)</f>
        <v>0</v>
      </c>
      <c r="R41" s="2">
        <f t="shared" si="2"/>
        <v>14467</v>
      </c>
      <c r="S41" s="2">
        <f t="shared" si="2"/>
        <v>0</v>
      </c>
      <c r="T41" s="2">
        <f t="shared" si="2"/>
        <v>16500</v>
      </c>
      <c r="U41" s="2">
        <f t="shared" si="2"/>
        <v>0</v>
      </c>
      <c r="V41" s="2">
        <f t="shared" si="2"/>
        <v>0</v>
      </c>
      <c r="W41" s="58"/>
      <c r="X41" s="61"/>
      <c r="Y41" s="60"/>
      <c r="Z41" s="61"/>
      <c r="AA41" s="60"/>
      <c r="AB41" s="61"/>
      <c r="AC41" s="60"/>
      <c r="AD41" s="61"/>
      <c r="AE41" s="62">
        <f>E41+H41+P41+Q41+R41+S41+T41+U41+W41+Y41+AA41+AC41</f>
        <v>570879</v>
      </c>
    </row>
    <row r="42" spans="1:31" ht="15.75" thickBot="1">
      <c r="A42" s="19"/>
      <c r="B42" s="20"/>
      <c r="C42" s="21"/>
      <c r="D42" s="67"/>
      <c r="E42" s="23"/>
      <c r="F42" s="21">
        <f>SUM(F4:F41)</f>
        <v>166500</v>
      </c>
      <c r="G42" s="26"/>
      <c r="H42" s="23"/>
      <c r="I42" s="21">
        <f>SUM(I4:I41)</f>
        <v>154866</v>
      </c>
      <c r="J42" s="26"/>
      <c r="K42" s="19">
        <f>SUM(K4:K41)</f>
        <v>175143</v>
      </c>
      <c r="L42" s="19">
        <f t="shared" ref="L42:N42" si="3">SUM(L4:L41)</f>
        <v>174</v>
      </c>
      <c r="M42" s="19">
        <f t="shared" si="3"/>
        <v>0</v>
      </c>
      <c r="N42" s="19">
        <f t="shared" si="3"/>
        <v>0</v>
      </c>
      <c r="O42" s="19"/>
      <c r="P42" s="23"/>
      <c r="Q42" s="28"/>
      <c r="R42" s="28"/>
      <c r="S42" s="28"/>
      <c r="T42" s="28"/>
      <c r="U42" s="28"/>
      <c r="V42" s="26"/>
      <c r="W42" s="63"/>
      <c r="X42" s="64"/>
      <c r="Y42" s="65"/>
      <c r="Z42" s="64"/>
      <c r="AA42" s="65"/>
      <c r="AB42" s="64"/>
      <c r="AC42" s="65"/>
      <c r="AD42" s="64">
        <f>SUM(AD4:AD41)</f>
        <v>74196</v>
      </c>
      <c r="AE42" s="62">
        <f>F42+I42+K42+L42+M42+N42+X42+Z42+AB42+AD42</f>
        <v>570879</v>
      </c>
    </row>
    <row r="43" spans="1:31">
      <c r="G43" s="29">
        <f>E41-F42</f>
        <v>66346</v>
      </c>
      <c r="J43" s="1">
        <f>H41-I42</f>
        <v>11801</v>
      </c>
      <c r="N43" s="29">
        <f>K42+L42+M42+N42</f>
        <v>175317</v>
      </c>
      <c r="V43" s="29">
        <f>P41+Q41+R41+S41+T41+U41+V41</f>
        <v>171366</v>
      </c>
      <c r="AE43" s="62">
        <f>AE41-AE42</f>
        <v>0</v>
      </c>
    </row>
    <row r="44" spans="1:31">
      <c r="V44" s="29">
        <f>N43</f>
        <v>175317</v>
      </c>
    </row>
    <row r="45" spans="1:31">
      <c r="V45" s="29">
        <f>V44-V43</f>
        <v>3951</v>
      </c>
    </row>
  </sheetData>
  <mergeCells count="14">
    <mergeCell ref="D41:D42"/>
    <mergeCell ref="K2:N2"/>
    <mergeCell ref="P2:V2"/>
    <mergeCell ref="W2:X2"/>
    <mergeCell ref="Y2:Z2"/>
    <mergeCell ref="AA2:AB2"/>
    <mergeCell ref="AC2:AD2"/>
    <mergeCell ref="A2:A3"/>
    <mergeCell ref="B2:B3"/>
    <mergeCell ref="C2:C3"/>
    <mergeCell ref="D2:D3"/>
    <mergeCell ref="E2:G2"/>
    <mergeCell ref="H2:J2"/>
    <mergeCell ref="O2:O3"/>
  </mergeCells>
  <pageMargins left="0.19685039370078741" right="0.11811023622047245" top="0.15748031496062992" bottom="0.15748031496062992" header="0.31496062992125984" footer="0.31496062992125984"/>
  <pageSetup paperSize="9" scale="87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2009</vt:lpstr>
      <vt:lpstr>2008</vt:lpstr>
      <vt:lpstr>2007</vt:lpstr>
      <vt:lpstr>2006</vt:lpstr>
      <vt:lpstr>2005</vt:lpstr>
      <vt:lpstr>2004</vt:lpstr>
      <vt:lpstr>'2006'!Nyomtatási_terület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2010-01-06T16:14:49Z</dcterms:modified>
</cp:coreProperties>
</file>